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<sst xmlns="http://schemas.openxmlformats.org/spreadsheetml/2006/main" count="167" uniqueCount="143">
  <si>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</si>
  <si>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</si>
  <si>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</si>
  <si>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</si>
  <si>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</si>
  <si>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</si>
  <si>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</si>
  <si>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</si>
  <si>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</si>
  <si>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</si>
  <si>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</si>
  <si>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</si>
  <si>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</si>
  <si>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</si>
  <si>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</si>
  <si>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</si>
  <si>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</si>
  <si>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</si>
  <si>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</si>
  <si>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</si>
  <si>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</si>
  <si>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</si>
  <si>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</si>
  <si>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</si>
  <si>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</si>
  <si>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</si>
  <si>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</si>
  <si>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</si>
  <si>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</si>
  <si>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</si>
  <si>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</si>
  <si>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</si>
  <si>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</si>
  <si>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</si>
  <si>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</si>
  <si>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</si>
  <si>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</si>
  <si>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</si>
  <si>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</si>
  <si>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</si>
  <si>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</si>
  <si>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</si>
  <si>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</si>
  <si>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</si>
  <si>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</si>
  <si>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</si>
  <si>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</si>
  <si>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</si>
  <si>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</si>
  <si>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</si>
  <si>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</si>
  <si>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</si>
  <si>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</si>
  <si>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</si>
  <si>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</si>
  <si>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</si>
  <si>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</si>
  <si>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</si>
  <si>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</si>
  <si>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</si>
  <si>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</si>
  <si>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</si>
  <si>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</si>
  <si>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</si>
  <si>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</si>
  <si>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</si>
  <si>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</si>
  <si>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</si>
  <si>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</si>
  <si>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</si>
  <si>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</si>
  <si>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</si>
  <si>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</si>
  <si>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</si>
  <si>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</si>
  <si>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</si>
  <si>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</si>
  <si>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</si>
  <si>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</si>
  <si>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</si>
  <si>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</si>
  <si>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</si>
  <si>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</si>
  <si>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</si>
  <si>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</si>
  <si>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</si>
  <si>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</si>
  <si>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</si>
  <si>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</si>
  <si>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</si>
  <si>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</si>
  <si>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</si>
  <si>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</si>
  <si>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</si>
  <si>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</si>
  <si>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</si>
  <si>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</si>
  <si>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</si>
  <si>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</si>
  <si>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</si>
  <si>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</si>
  <si>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</si>
  <si>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</si>
  <si>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</si>
  <si>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</si>
  <si>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</si>
  <si>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</si>
  <si>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</si>
  <si>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</si>
  <si>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</si>
  <si>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</si>
  <si>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</si>
  <si>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</si>
  <si>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</si>
  <si>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</si>
  <si>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</si>
  <si>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</si>
  <si>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</si>
  <si>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</si>
  <si>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</si>
  <si>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</si>
  <si>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</si>
  <si>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</si>
  <si>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</si>
  <si>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</si>
  <si>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</si>
  <si>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</si>
  <si>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</si>
  <si>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</si>
  <si>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</si>
  <si>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</si>
  <si>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</si>
  <si>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</si>
  <si>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</si>
  <si>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</si>
  <si>
    <t>заделка слух.окна</t>
  </si>
  <si>
    <t>доска</t>
  </si>
  <si>
    <t>ремонт нар.водостока (договор)</t>
  </si>
  <si>
    <t>воронка</t>
  </si>
  <si>
    <t>1шт</t>
  </si>
  <si>
    <t>отвод оц.</t>
  </si>
  <si>
    <t>3шт</t>
  </si>
  <si>
    <t>труба оц.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</si>
</sst>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29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7">
        <f t="shared" si="0"/>
        <v>905.2123752000001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151.96996080000002</v>
      </c>
    </row>
    <row r="14" spans="1:13" ht="12.75">
      <c r="A14" t="s">
        <v>96</v>
      </c>
      <c r="J14" s="20">
        <v>5</v>
      </c>
      <c r="K14" s="19" t="s">
        <v>49</v>
      </c>
      <c r="L14" s="25">
        <v>8.62</v>
      </c>
      <c r="M14" s="47">
        <f t="shared" si="0"/>
        <v>1423.8924588000002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237.86602560000003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16.96</v>
      </c>
      <c r="M20" s="34">
        <f>SUM(M6:M19)</f>
        <v>2801.5331904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7">
        <v>1.2</v>
      </c>
      <c r="M24" s="33">
        <f>L24*126.87*1.302*1.15</f>
        <v>227.95494119999998</v>
      </c>
    </row>
    <row r="25" spans="1:13" ht="12.75">
      <c r="A25" t="s">
        <v>106</v>
      </c>
      <c r="J25" s="20">
        <v>2</v>
      </c>
      <c r="K25" s="20" t="s">
        <v>137</v>
      </c>
      <c r="L25" s="47"/>
      <c r="M25" s="33">
        <v>5940</v>
      </c>
    </row>
    <row r="26" spans="1:13" ht="12.75">
      <c r="A26" t="s">
        <v>107</v>
      </c>
      <c r="J26" s="20">
        <v>3</v>
      </c>
      <c r="K26" s="20"/>
      <c r="L26" s="25"/>
      <c r="M26" s="33">
        <f>L26*126.87*1.302*1.15</f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aca="true" t="shared" si="1" ref="M28:M35">L28*126.87*1.302*1.15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1.2</v>
      </c>
      <c r="M36" s="34">
        <f>SUM(M24:M35)</f>
        <v>6167.9549412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46217.71</v>
      </c>
      <c r="J40" s="20">
        <v>1</v>
      </c>
      <c r="K40" s="20" t="s">
        <v>136</v>
      </c>
      <c r="L40" s="25"/>
      <c r="M40" s="25">
        <v>146</v>
      </c>
    </row>
    <row r="41" spans="1:13" ht="12.75">
      <c r="A41" t="s">
        <v>7</v>
      </c>
      <c r="F41" s="11">
        <v>41622.69</v>
      </c>
      <c r="J41" s="20">
        <v>2</v>
      </c>
      <c r="K41" s="20" t="s">
        <v>138</v>
      </c>
      <c r="L41" s="25" t="s">
        <v>139</v>
      </c>
      <c r="M41" s="25">
        <v>425</v>
      </c>
    </row>
    <row r="42" spans="2:13" ht="12.75">
      <c r="B42" t="s">
        <v>8</v>
      </c>
      <c r="F42" s="9">
        <f>F41/F40</f>
        <v>0.9005788040991214</v>
      </c>
      <c r="J42" s="20">
        <v>3</v>
      </c>
      <c r="K42" s="20" t="s">
        <v>140</v>
      </c>
      <c r="L42" s="25" t="s">
        <v>141</v>
      </c>
      <c r="M42" s="25">
        <v>1222.5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142</v>
      </c>
      <c r="L43" s="25" t="s">
        <v>139</v>
      </c>
      <c r="M43" s="25">
        <v>483.33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42672.69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2561.13*1.302</f>
        <v>3334.59126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2080*1.302</f>
        <v>2708.1600000000003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6042.751260000001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224982</v>
      </c>
      <c r="D58">
        <v>229360</v>
      </c>
      <c r="E58">
        <v>3307.8</v>
      </c>
      <c r="F58" s="35">
        <f>C58/D58*E58</f>
        <v>3244.661055109871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2801.5331904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2*600*1.302</f>
        <v>1562.4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2276.83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0.19</v>
      </c>
      <c r="E65" t="s">
        <v>14</v>
      </c>
      <c r="F65" s="11">
        <f>B65*D65</f>
        <v>628.4820000000001</v>
      </c>
      <c r="J65" s="20">
        <v>26</v>
      </c>
      <c r="K65" s="20"/>
      <c r="L65" s="25"/>
      <c r="M65" s="25"/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10513.90624550987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0.23</v>
      </c>
      <c r="E70" s="7" t="s">
        <v>14</v>
      </c>
      <c r="F70" s="11">
        <f>B70*D70</f>
        <v>760.7940000000001</v>
      </c>
      <c r="J70" s="20"/>
      <c r="K70" s="20"/>
      <c r="L70" s="31" t="s">
        <v>64</v>
      </c>
      <c r="M70" s="34">
        <f>SUM(M40:M69)</f>
        <v>2276.83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</v>
      </c>
      <c r="E73" t="s">
        <v>14</v>
      </c>
      <c r="F73" s="11">
        <f>B73*D73</f>
        <v>3307.8</v>
      </c>
    </row>
    <row r="74" spans="1:6" ht="12.75">
      <c r="A74" s="4" t="s">
        <v>29</v>
      </c>
      <c r="F74" s="32">
        <f>F70+F73</f>
        <v>4068.594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2.23</v>
      </c>
      <c r="E77" t="s">
        <v>14</v>
      </c>
      <c r="F77" s="11">
        <f>B77*D77</f>
        <v>7376.394</v>
      </c>
    </row>
    <row r="78" spans="1:6" ht="12.75">
      <c r="A78" s="4" t="s">
        <v>31</v>
      </c>
      <c r="F78" s="32">
        <f>SUM(F77)</f>
        <v>7376.394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28001.645505509874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1624.0954393195725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1476.6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31432.910944829444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43862</v>
      </c>
      <c r="C87" s="40">
        <v>208693</v>
      </c>
      <c r="D87" s="44">
        <f>F44</f>
        <v>42672.69</v>
      </c>
      <c r="E87" s="44">
        <f>F85</f>
        <v>31432.910944829444</v>
      </c>
      <c r="F87" s="42">
        <f>C87+D87-E87</f>
        <v>219932.77905517057</v>
      </c>
    </row>
    <row r="89" spans="1:6" ht="13.5" thickBot="1">
      <c r="A89" t="s">
        <v>111</v>
      </c>
      <c r="C89" s="51">
        <v>43862</v>
      </c>
      <c r="D89" s="8" t="s">
        <v>112</v>
      </c>
      <c r="E89" s="51">
        <v>43890</v>
      </c>
      <c r="F89" t="s">
        <v>113</v>
      </c>
    </row>
    <row r="90" spans="1:7" ht="13.5" thickBot="1">
      <c r="A90" t="s">
        <v>114</v>
      </c>
      <c r="F90" s="52">
        <f>E87</f>
        <v>31432.910944829444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2020-05-13T12:24:36Z</dcterms:modified>
  <cp:category/>
  <cp:version/>
  <cp:contentType/>
  <cp:contentStatus/>
</cp:coreProperties>
</file>