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<sst xmlns="http://schemas.openxmlformats.org/spreadsheetml/2006/main" count="161" uniqueCount="138">
  <si>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</si>
  <si>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</si>
  <si>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</si>
  <si>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</si>
  <si>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</si>
  <si>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</si>
  <si>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</si>
  <si>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</si>
  <si>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</si>
  <si>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</si>
  <si>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</si>
  <si>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</si>
  <si>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</si>
  <si>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</si>
  <si>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</si>
  <si>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</si>
  <si>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</si>
  <si>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</si>
  <si>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</si>
  <si>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</si>
  <si>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</si>
  <si>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</si>
  <si>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</si>
  <si>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</si>
  <si>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</si>
  <si>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</si>
  <si>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</si>
  <si>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</si>
  <si>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</si>
  <si>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</si>
  <si>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</si>
  <si>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</si>
  <si>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</si>
  <si>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</si>
  <si>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</si>
  <si>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</si>
  <si>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</si>
  <si>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</si>
  <si>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</si>
  <si>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</si>
  <si>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</si>
  <si>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</si>
  <si>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</si>
  <si>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</si>
  <si>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</si>
  <si>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</si>
  <si>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</si>
  <si>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</si>
  <si>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</si>
  <si>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</si>
  <si>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</si>
  <si>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</si>
  <si>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</si>
  <si>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</si>
  <si>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</si>
  <si>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</si>
  <si>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</si>
  <si>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</si>
  <si>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</si>
  <si>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</si>
  <si>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</si>
  <si>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</si>
  <si>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</si>
  <si>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</si>
  <si>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</si>
  <si>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</si>
  <si>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</si>
  <si>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</si>
  <si>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</si>
  <si>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</si>
  <si>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</si>
  <si>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</si>
  <si>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</si>
  <si>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</si>
  <si>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</si>
  <si>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</si>
  <si>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</si>
  <si>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</si>
  <si>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</si>
  <si>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</si>
  <si>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</si>
  <si>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</si>
  <si>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</si>
  <si>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</si>
  <si>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</si>
  <si>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</si>
  <si>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</si>
  <si>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</si>
  <si>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</si>
  <si>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</si>
  <si>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</si>
  <si>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</si>
  <si>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</si>
  <si>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</si>
  <si>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</si>
  <si>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</si>
  <si>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</si>
  <si>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</si>
  <si>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</si>
  <si>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</si>
  <si>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</si>
  <si>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</si>
  <si>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</si>
  <si>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</si>
  <si>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</si>
  <si>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</si>
  <si>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</si>
  <si>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</si>
  <si>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</si>
  <si>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</si>
  <si>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</si>
  <si>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</si>
  <si>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</si>
  <si>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</si>
  <si>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</si>
  <si>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</si>
  <si>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</si>
  <si>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</si>
  <si>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</si>
  <si>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</si>
  <si>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</si>
  <si>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</si>
  <si>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</si>
  <si>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</si>
  <si>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</si>
  <si>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</si>
  <si>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</si>
  <si>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</si>
  <si>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</si>
  <si>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</si>
  <si>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</si>
  <si>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2020г.</t>
  </si>
  <si>
    <t>ост.на 01.08</t>
  </si>
  <si>
    <t>июля</t>
  </si>
  <si>
    <t>за   июль  2020 г.</t>
  </si>
  <si>
    <t>лампа</t>
  </si>
  <si>
    <t xml:space="preserve">смена ламп (11шт) </t>
  </si>
  <si>
    <t>11шт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</si>
</sst>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2.55</v>
      </c>
      <c r="M6" s="46">
        <f>L6*160.174*1.302</f>
        <v>531.7936974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3128.19822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19.400000000000002</v>
      </c>
      <c r="M20" s="33">
        <f>SUM(M6:M19)</f>
        <v>4045.8030312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6">
        <f>0.11*7.1</f>
        <v>0.7809999999999999</v>
      </c>
      <c r="M24" s="32">
        <f>L24*160.174*1.302*1.15</f>
        <v>187.30608208619998</v>
      </c>
    </row>
    <row r="25" spans="1:13" ht="12.75">
      <c r="A25" t="s">
        <v>106</v>
      </c>
      <c r="J25" s="20">
        <v>2</v>
      </c>
      <c r="K25" s="20"/>
      <c r="L25" s="46"/>
      <c r="M25" s="32">
        <f aca="true" t="shared" si="1" ref="M25:M37">L25*160.174*1.302*1.15</f>
        <v>0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0.7809999999999999</v>
      </c>
      <c r="M38" s="33">
        <f>SUM(M24:M37)</f>
        <v>187.30608208619998</v>
      </c>
    </row>
    <row r="39" spans="1:11" ht="12.75">
      <c r="A39" s="2" t="s">
        <v>6</v>
      </c>
      <c r="F39" s="11">
        <f>37966-500</f>
        <v>37466</v>
      </c>
      <c r="K39" s="1" t="s">
        <v>61</v>
      </c>
    </row>
    <row r="40" spans="1:13" ht="12.75">
      <c r="A40" t="s">
        <v>7</v>
      </c>
      <c r="F40" s="5">
        <v>33127.04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0.8841893983878717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 t="s">
        <v>135</v>
      </c>
      <c r="L42" s="25" t="s">
        <v>137</v>
      </c>
      <c r="M42" s="46">
        <f>11*15.8</f>
        <v>173.8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34532.04</v>
      </c>
      <c r="J43" s="20">
        <v>2</v>
      </c>
      <c r="K43" s="20"/>
      <c r="L43" s="46"/>
      <c r="M43" s="25"/>
    </row>
    <row r="44" spans="10:13" ht="12.75">
      <c r="J44" s="20">
        <v>3</v>
      </c>
      <c r="K44" s="20"/>
      <c r="L44" s="46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6134.66*1.302</f>
        <v>7987.32732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(2080)*1.302</f>
        <v>2708.1600000000003</v>
      </c>
      <c r="J49" s="20">
        <v>8</v>
      </c>
      <c r="K49" s="20"/>
      <c r="L49" s="25"/>
      <c r="M49" s="25"/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/>
      <c r="L50" s="25"/>
      <c r="M50" s="25"/>
    </row>
    <row r="51" spans="1:13" ht="12.75">
      <c r="A51" s="4" t="s">
        <v>33</v>
      </c>
      <c r="F51" s="31">
        <f>F48+F49+F50</f>
        <v>10695.48732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304687</v>
      </c>
      <c r="D57">
        <v>224780.6</v>
      </c>
      <c r="E57">
        <v>2844.9</v>
      </c>
      <c r="F57" s="34">
        <f>C57/D57*E57</f>
        <v>3856.2226735759227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4045.8030312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0*600*1.302</f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173.8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0.26</v>
      </c>
      <c r="E64" t="s">
        <v>14</v>
      </c>
      <c r="F64" s="11">
        <f>B64*D64</f>
        <v>739.6740000000001</v>
      </c>
      <c r="J64" s="20">
        <v>23</v>
      </c>
      <c r="K64" s="20"/>
      <c r="L64" s="25"/>
      <c r="M64" s="25"/>
    </row>
    <row r="65" spans="1:13" ht="12.75">
      <c r="A65" s="56" t="s">
        <v>83</v>
      </c>
      <c r="B65" s="56"/>
      <c r="C65" s="56"/>
      <c r="D65" s="58"/>
      <c r="E65" s="56"/>
      <c r="F65" s="58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8815.499704775923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173.8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1.14</v>
      </c>
      <c r="E71" t="s">
        <v>14</v>
      </c>
      <c r="F71" s="11">
        <f>B71*D71</f>
        <v>3243.1859999999997</v>
      </c>
    </row>
    <row r="72" spans="1:6" ht="12.75">
      <c r="A72" s="4" t="s">
        <v>29</v>
      </c>
      <c r="F72" s="31">
        <f>F68+F71</f>
        <v>3925.9619999999995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2.1</v>
      </c>
      <c r="E75" t="s">
        <v>14</v>
      </c>
      <c r="F75" s="11">
        <f>B75*D75</f>
        <v>5974.290000000001</v>
      </c>
    </row>
    <row r="76" spans="1:6" ht="12.75">
      <c r="A76" s="4" t="s">
        <v>31</v>
      </c>
      <c r="F76" s="31">
        <f>SUM(F75)</f>
        <v>5974.290000000001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29411.239024775925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882.3371707432777</v>
      </c>
    </row>
    <row r="80" spans="1:6" ht="12.75">
      <c r="A80" s="1"/>
      <c r="B80" s="35" t="s">
        <v>127</v>
      </c>
      <c r="C80" s="35"/>
      <c r="D80" s="1"/>
      <c r="E80" s="53"/>
      <c r="F80" s="54">
        <v>1838.62</v>
      </c>
    </row>
    <row r="81" spans="1:6" ht="12.75">
      <c r="A81" s="1"/>
      <c r="B81" s="35" t="s">
        <v>128</v>
      </c>
      <c r="C81" s="35"/>
      <c r="D81" s="1"/>
      <c r="E81" s="53"/>
      <c r="F81" s="54">
        <v>371.55</v>
      </c>
    </row>
    <row r="82" spans="1:6" ht="12.75">
      <c r="A82" s="1"/>
      <c r="B82" s="35" t="s">
        <v>129</v>
      </c>
      <c r="C82" s="35"/>
      <c r="D82" s="1"/>
      <c r="E82" s="53"/>
      <c r="F82" s="54">
        <f>1950.71+371.55</f>
        <v>2322.26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34826.0061955192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132</v>
      </c>
      <c r="I84" s="7"/>
    </row>
    <row r="85" spans="1:6" ht="12.75">
      <c r="A85" s="13"/>
      <c r="B85" s="38">
        <v>44013</v>
      </c>
      <c r="C85" s="39">
        <v>-737789</v>
      </c>
      <c r="D85" s="42">
        <f>F43</f>
        <v>34532.04</v>
      </c>
      <c r="E85" s="42">
        <f>F83</f>
        <v>34826.0061955192</v>
      </c>
      <c r="F85" s="43">
        <f>C85+D85-E85</f>
        <v>-738082.9661955192</v>
      </c>
    </row>
    <row r="87" spans="1:6" ht="13.5" thickBot="1">
      <c r="A87" t="s">
        <v>111</v>
      </c>
      <c r="C87" s="49">
        <v>44013</v>
      </c>
      <c r="D87" s="8" t="s">
        <v>112</v>
      </c>
      <c r="E87" s="49">
        <v>44043</v>
      </c>
      <c r="F87" t="s">
        <v>113</v>
      </c>
    </row>
    <row r="88" spans="1:7" ht="13.5" thickBot="1">
      <c r="A88" t="s">
        <v>114</v>
      </c>
      <c r="F88" s="50">
        <f>E85</f>
        <v>34826.0061955192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2020-09-12T14:11:11Z</cp:lastPrinted>
  <dcterms:created xsi:type="dcterms:W3CDTF">2008-08-18T07:30:19Z</dcterms:created>
  <dcterms:modified xsi:type="dcterms:W3CDTF">2020-11-06T16:42:19Z</dcterms:modified>
  <cp:category/>
  <cp:version/>
  <cp:contentType/>
  <cp:contentStatus/>
</cp:coreProperties>
</file>