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<sst xmlns="http://schemas.openxmlformats.org/spreadsheetml/2006/main" count="161" uniqueCount="139">
  <si>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</si>
  <si>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</si>
  <si>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</si>
  <si>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</si>
  <si>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</si>
  <si>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</si>
  <si>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</si>
  <si>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</si>
  <si>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</si>
  <si>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</si>
  <si>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</si>
  <si>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</si>
  <si>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</si>
  <si>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</si>
  <si>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</si>
  <si>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</si>
  <si>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</si>
  <si>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</si>
  <si>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</si>
  <si>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</si>
  <si>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</si>
  <si>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</si>
  <si>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</si>
  <si>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</si>
  <si>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</si>
  <si>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</si>
  <si>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</si>
  <si>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</si>
  <si>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</si>
  <si>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</si>
  <si>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</si>
  <si>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</si>
  <si>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</si>
  <si>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</si>
  <si>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</si>
  <si>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</si>
  <si>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</si>
  <si>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</si>
  <si>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</si>
  <si>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</si>
  <si>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</si>
  <si>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</si>
  <si>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</si>
  <si>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</si>
  <si>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</si>
  <si>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</si>
  <si>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</si>
  <si>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</si>
  <si>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</si>
  <si>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</si>
  <si>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</si>
  <si>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</si>
  <si>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</si>
  <si>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</si>
  <si>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</si>
  <si>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</si>
  <si>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</si>
  <si>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</si>
  <si>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</si>
  <si>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</si>
  <si>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</si>
  <si>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</si>
  <si>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</si>
  <si>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</si>
  <si>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</si>
  <si>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</si>
  <si>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</si>
  <si>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</si>
  <si>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</si>
  <si>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</si>
  <si>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</si>
  <si>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</si>
  <si>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</si>
  <si>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</si>
  <si>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</si>
  <si>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</si>
  <si>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</si>
  <si>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</si>
  <si>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</si>
  <si>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</si>
  <si>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</si>
  <si>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</si>
  <si>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</si>
  <si>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</si>
  <si>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</si>
  <si>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</si>
  <si>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</si>
  <si>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</si>
  <si>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</si>
  <si>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</si>
  <si>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</si>
  <si>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</si>
  <si>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</si>
  <si>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</si>
  <si>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</si>
  <si>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</si>
  <si>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</si>
  <si>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</si>
  <si>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</si>
  <si>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</si>
  <si>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</si>
  <si>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</si>
  <si>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</si>
  <si>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</si>
  <si>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</si>
  <si>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</si>
  <si>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</si>
  <si>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</si>
  <si>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</si>
  <si>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</si>
  <si>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</si>
  <si>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</si>
  <si>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</si>
  <si>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</si>
  <si>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</si>
  <si>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</si>
  <si>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</si>
  <si>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</si>
  <si>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</si>
  <si>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</si>
  <si>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</si>
  <si>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</si>
  <si>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</si>
  <si>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</si>
  <si>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</si>
  <si>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</si>
  <si>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</si>
  <si>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</si>
  <si>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</si>
  <si>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</si>
  <si>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</si>
  <si>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</si>
  <si>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комстар,видикон)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</si>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</sst>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4" sqref="K24:L25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6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4">
        <f t="shared" si="0"/>
        <v>771.6222276000001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771.6222276000001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1.85</v>
      </c>
      <c r="M16" s="44">
        <f t="shared" si="0"/>
        <v>385.81111380000004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4">
        <f t="shared" si="0"/>
        <v>2085.4654800000003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375.3837864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128</v>
      </c>
      <c r="J20" s="20"/>
      <c r="K20" s="27" t="s">
        <v>58</v>
      </c>
      <c r="L20" s="28">
        <f>SUM(L6:L19)</f>
        <v>21.55</v>
      </c>
      <c r="M20" s="33">
        <f>SUM(M6:M19)</f>
        <v>4494.178109400001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4">
        <v>140.32</v>
      </c>
      <c r="M24" s="32">
        <f>L24*160.174*1.302*1.15</f>
        <v>33652.739357663995</v>
      </c>
    </row>
    <row r="25" spans="1:13" ht="12.75">
      <c r="A25" t="s">
        <v>108</v>
      </c>
      <c r="J25" s="20">
        <v>2</v>
      </c>
      <c r="K25" s="20" t="s">
        <v>138</v>
      </c>
      <c r="L25" s="25">
        <v>3.12</v>
      </c>
      <c r="M25" s="32">
        <f aca="true" t="shared" si="1" ref="M25:M36">L25*160.174*1.302*1.15</f>
        <v>748.265014224</v>
      </c>
    </row>
    <row r="26" spans="1:13" ht="12.75">
      <c r="A26" t="s">
        <v>109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143.44</v>
      </c>
      <c r="M37" s="33">
        <f>SUM(M24:M36)</f>
        <v>34401.004371888</v>
      </c>
    </row>
    <row r="38" ht="12.75">
      <c r="K38" s="1" t="s">
        <v>62</v>
      </c>
    </row>
    <row r="39" spans="1:13" ht="12.75">
      <c r="A39" s="2" t="s">
        <v>6</v>
      </c>
      <c r="F39" s="11">
        <v>45650.08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43723.08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0.9577875876668781</v>
      </c>
      <c r="J41" s="20">
        <v>1</v>
      </c>
      <c r="K41" s="20"/>
      <c r="L41" s="25"/>
      <c r="M41" s="25"/>
    </row>
    <row r="42" spans="1:13" ht="12.75">
      <c r="A42" s="7" t="s">
        <v>132</v>
      </c>
      <c r="B42" s="7"/>
      <c r="C42" s="7"/>
      <c r="D42" s="7"/>
      <c r="E42" s="7"/>
      <c r="F42" s="5">
        <f>250+250+105</f>
        <v>605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44328.08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53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6777.52*1.302</f>
        <v>8824.331040000001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1040*1.302</f>
        <v>1354.0800000000002</v>
      </c>
      <c r="J49" s="20">
        <v>10</v>
      </c>
      <c r="K49" s="20"/>
      <c r="L49" s="25"/>
      <c r="M49" s="25"/>
    </row>
    <row r="50" spans="1:13" ht="12.75">
      <c r="A50" s="55" t="s">
        <v>84</v>
      </c>
      <c r="B50" s="45"/>
      <c r="C50" s="45"/>
      <c r="D50" s="45"/>
      <c r="E50" s="56">
        <v>0</v>
      </c>
      <c r="F50" s="54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10178.41104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0.5</v>
      </c>
      <c r="E54" t="s">
        <v>14</v>
      </c>
      <c r="F54" s="11">
        <f>B54*D54</f>
        <v>358.3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358.3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5">
        <v>294051</v>
      </c>
      <c r="D57">
        <v>224780.8</v>
      </c>
      <c r="E57">
        <v>3380.9</v>
      </c>
      <c r="F57" s="34">
        <f>C57/D57*E57</f>
        <v>4422.784445557628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4494.178109400001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34401.004371888</v>
      </c>
      <c r="J59" s="20">
        <v>20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/>
      <c r="K60" s="20"/>
      <c r="L60" s="30" t="s">
        <v>65</v>
      </c>
      <c r="M60" s="33">
        <f>SUM(M41:M59)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0.31</v>
      </c>
      <c r="E64" t="s">
        <v>14</v>
      </c>
      <c r="F64" s="11">
        <f>B64*D64</f>
        <v>1048.079</v>
      </c>
    </row>
    <row r="65" spans="1:6" ht="12.75">
      <c r="A65" s="45" t="s">
        <v>75</v>
      </c>
      <c r="B65" s="45"/>
      <c r="C65" s="45"/>
      <c r="D65" s="54"/>
      <c r="E65" s="45"/>
      <c r="F65" s="54">
        <v>0</v>
      </c>
    </row>
    <row r="66" spans="1:6" ht="12.75">
      <c r="A66" s="45" t="s">
        <v>85</v>
      </c>
      <c r="B66" s="45"/>
      <c r="C66" s="45"/>
      <c r="D66" s="54">
        <v>0</v>
      </c>
      <c r="E66" s="45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44366.045926845625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0.24</v>
      </c>
      <c r="E69" t="s">
        <v>14</v>
      </c>
      <c r="F69" s="11">
        <f>B69*D69</f>
        <v>811.4159999999999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1.32</v>
      </c>
      <c r="E72" t="s">
        <v>14</v>
      </c>
      <c r="F72" s="11">
        <f>B72*D72</f>
        <v>4462.7880000000005</v>
      </c>
    </row>
    <row r="73" spans="1:6" ht="12.75">
      <c r="A73" s="4" t="s">
        <v>29</v>
      </c>
      <c r="F73" s="31">
        <f>F69+F72</f>
        <v>5274.204000000001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2.45</v>
      </c>
      <c r="E76" t="s">
        <v>14</v>
      </c>
      <c r="F76" s="11">
        <f>B76*D76</f>
        <v>8283.205</v>
      </c>
    </row>
    <row r="77" spans="1:6" ht="12.75">
      <c r="A77" s="4" t="s">
        <v>32</v>
      </c>
      <c r="F77" s="31">
        <f>SUM(F76)</f>
        <v>8283.205</v>
      </c>
    </row>
    <row r="78" spans="1:6" ht="12.75">
      <c r="A78" s="57" t="s">
        <v>78</v>
      </c>
      <c r="B78" s="45"/>
      <c r="C78" s="45"/>
      <c r="D78" s="56">
        <v>0</v>
      </c>
      <c r="E78" s="45"/>
      <c r="F78" s="58">
        <f>D78*E32</f>
        <v>0</v>
      </c>
    </row>
    <row r="79" spans="1:6" ht="12.75">
      <c r="A79" s="1" t="s">
        <v>33</v>
      </c>
      <c r="B79" s="1"/>
      <c r="F79" s="31">
        <f>F51+F55+F67+F73+F77+F78</f>
        <v>68460.16596684563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3970.689626077046</v>
      </c>
    </row>
    <row r="81" spans="1:6" ht="12.75">
      <c r="A81" s="1"/>
      <c r="B81" s="36" t="s">
        <v>129</v>
      </c>
      <c r="C81" s="36"/>
      <c r="D81" s="1"/>
      <c r="E81" s="50"/>
      <c r="F81" s="51">
        <v>1623.8</v>
      </c>
    </row>
    <row r="82" spans="1:6" ht="12.75">
      <c r="A82" s="1"/>
      <c r="B82" s="36" t="s">
        <v>130</v>
      </c>
      <c r="C82" s="36"/>
      <c r="D82" s="1"/>
      <c r="E82" s="50"/>
      <c r="F82" s="51">
        <v>304.37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74359.02559292267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43983</v>
      </c>
      <c r="C86" s="40">
        <v>96848</v>
      </c>
      <c r="D86" s="42">
        <f>F43</f>
        <v>44328.08</v>
      </c>
      <c r="E86" s="42">
        <f>F84</f>
        <v>74359.02559292267</v>
      </c>
      <c r="F86" s="43">
        <f>C86+D86-E86</f>
        <v>66817.05440707735</v>
      </c>
    </row>
    <row r="88" spans="1:6" ht="13.5" thickBot="1">
      <c r="A88" t="s">
        <v>113</v>
      </c>
      <c r="C88" s="47">
        <v>43983</v>
      </c>
      <c r="D88" s="8" t="s">
        <v>114</v>
      </c>
      <c r="E88" s="47">
        <v>44012</v>
      </c>
      <c r="F88" t="s">
        <v>115</v>
      </c>
    </row>
    <row r="89" spans="1:7" ht="13.5" thickBot="1">
      <c r="A89" t="s">
        <v>116</v>
      </c>
      <c r="F89" s="48">
        <f>E86</f>
        <v>74359.02559292267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2020-09-12T14:10:52Z</cp:lastPrinted>
  <dcterms:created xsi:type="dcterms:W3CDTF">2008-08-18T07:30:19Z</dcterms:created>
  <dcterms:modified xsi:type="dcterms:W3CDTF">2020-09-12T14:10:55Z</dcterms:modified>
  <cp:category/>
  <cp:version/>
  <cp:contentType/>
  <cp:contentStatus/>
</cp:coreProperties>
</file>