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<sst xmlns="http://schemas.openxmlformats.org/spreadsheetml/2006/main" count="163" uniqueCount="140">
  <si>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</si>
  <si>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</si>
  <si>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</si>
  <si>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</si>
  <si>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</si>
  <si>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</si>
  <si>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</si>
  <si>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</si>
  <si>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</si>
  <si>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</si>
  <si>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</si>
  <si>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</si>
  <si>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</si>
  <si>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</si>
  <si>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</si>
  <si>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</si>
  <si>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</si>
  <si>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</si>
  <si>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</si>
  <si>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</si>
  <si>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</si>
  <si>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</si>
  <si>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</si>
  <si>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</si>
  <si>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</si>
  <si>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</si>
  <si>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</si>
  <si>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</si>
  <si>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</si>
  <si>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</si>
  <si>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</si>
  <si>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</si>
  <si>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</si>
  <si>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</si>
  <si>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</si>
  <si>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</si>
  <si>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</si>
  <si>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</si>
  <si>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</si>
  <si>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</si>
  <si>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</si>
  <si>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</si>
  <si>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</si>
  <si>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</si>
  <si>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</si>
  <si>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</si>
  <si>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</si>
  <si>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</si>
  <si>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</si>
  <si>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</si>
  <si>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</si>
  <si>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</si>
  <si>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</si>
  <si>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</si>
  <si>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</si>
  <si>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</si>
  <si>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</si>
  <si>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</si>
  <si>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</si>
  <si>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</si>
  <si>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</si>
  <si>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</si>
  <si>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</si>
  <si>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</si>
  <si>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</si>
  <si>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</si>
  <si>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</si>
  <si>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</si>
  <si>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</si>
  <si>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</si>
  <si>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</si>
  <si>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</si>
  <si>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</si>
  <si>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</si>
  <si>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</si>
  <si>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</si>
  <si>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</si>
  <si>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</si>
  <si>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</si>
  <si>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</si>
  <si>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</si>
  <si>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</si>
  <si>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</si>
  <si>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</si>
  <si>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</si>
  <si>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</si>
  <si>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</si>
  <si>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</si>
  <si>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</si>
  <si>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</si>
  <si>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</si>
  <si>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</si>
  <si>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</si>
  <si>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</si>
  <si>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</si>
  <si>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</si>
  <si>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</si>
  <si>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</si>
  <si>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</si>
  <si>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</si>
  <si>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</si>
  <si>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</si>
  <si>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</si>
  <si>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</si>
  <si>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</si>
  <si>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</si>
  <si>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</si>
  <si>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</si>
  <si>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</si>
  <si>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</si>
  <si>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</si>
  <si>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</si>
  <si>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</si>
  <si>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</si>
  <si>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</si>
  <si>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</si>
  <si>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</si>
  <si>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</si>
  <si>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</si>
  <si>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</si>
  <si>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</si>
  <si>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</si>
  <si>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</si>
  <si>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</si>
  <si>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</si>
  <si>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</si>
  <si>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</si>
  <si>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</si>
  <si>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</si>
  <si>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</si>
  <si>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</si>
  <si>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</si>
  <si>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</si>
  <si>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августа</t>
  </si>
  <si>
    <t>за   август  2020 г.</t>
  </si>
  <si>
    <t>ост.на 01.09</t>
  </si>
  <si>
    <t xml:space="preserve">прочистка канализации </t>
  </si>
  <si>
    <t>смена вентиля д 15 (2шт) эл.уз.</t>
  </si>
  <si>
    <t>вентиль д 15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</si>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</sst>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L38" sqref="L3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7">
        <f t="shared" si="0"/>
        <v>777.8786240400001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10.21</v>
      </c>
      <c r="M20" s="33">
        <f>SUM(M6:M19)</f>
        <v>2129.26025508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4.83</v>
      </c>
      <c r="M24" s="32">
        <f aca="true" t="shared" si="1" ref="M24:M32">L24*160.174*1.302*1.15</f>
        <v>1158.371800866</v>
      </c>
    </row>
    <row r="25" spans="1:13" ht="12.75">
      <c r="A25" t="s">
        <v>106</v>
      </c>
      <c r="J25" s="20">
        <v>2</v>
      </c>
      <c r="K25" s="20" t="s">
        <v>137</v>
      </c>
      <c r="L25" s="47">
        <v>1.62</v>
      </c>
      <c r="M25" s="32">
        <f t="shared" si="1"/>
        <v>388.522218924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6.45</v>
      </c>
      <c r="M33" s="33">
        <f>SUM(M24:M32)</f>
        <v>1546.8940197900001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138</v>
      </c>
      <c r="L37" s="25" t="s">
        <v>139</v>
      </c>
      <c r="M37" s="47">
        <f>2*283</f>
        <v>566</v>
      </c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51875.83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49304.98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0.9504422387073133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50709.98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6702.52*1.302</f>
        <v>8726.681040000001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2600*1.302</f>
        <v>3385.2000000000003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12111.881040000002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566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304687</v>
      </c>
      <c r="D57">
        <v>224780.8</v>
      </c>
      <c r="E57">
        <v>3474</v>
      </c>
      <c r="F57" s="34">
        <f>C57/D57*E57</f>
        <v>4708.954848456808</v>
      </c>
    </row>
    <row r="58" spans="1:6" ht="12.75">
      <c r="A58" t="s">
        <v>20</v>
      </c>
      <c r="F58" s="34">
        <f>M20</f>
        <v>2129.26025508</v>
      </c>
    </row>
    <row r="59" spans="1:6" ht="12.75">
      <c r="A59" t="s">
        <v>21</v>
      </c>
      <c r="F59" s="11">
        <f>M33</f>
        <v>1546.8940197900001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566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0.48</v>
      </c>
      <c r="E64" t="s">
        <v>14</v>
      </c>
      <c r="F64" s="11">
        <f>B64*D64</f>
        <v>1667.52</v>
      </c>
    </row>
    <row r="65" spans="1:6" ht="12.75">
      <c r="A65" s="60" t="s">
        <v>131</v>
      </c>
      <c r="B65" s="60"/>
      <c r="C65" s="60"/>
      <c r="D65" s="61"/>
      <c r="E65" s="60"/>
      <c r="F65" s="61">
        <v>18430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29048.62912332681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1.2</v>
      </c>
      <c r="E72" t="s">
        <v>14</v>
      </c>
      <c r="F72" s="11">
        <f>B72*D72</f>
        <v>4168.8</v>
      </c>
    </row>
    <row r="73" spans="1:6" ht="12.75">
      <c r="A73" s="4" t="s">
        <v>29</v>
      </c>
      <c r="F73" s="31">
        <f>F69+F72</f>
        <v>5002.56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2.48</v>
      </c>
      <c r="E76" t="s">
        <v>14</v>
      </c>
      <c r="F76" s="11">
        <f>B76*D76</f>
        <v>8615.52</v>
      </c>
    </row>
    <row r="77" spans="1:6" ht="12.75">
      <c r="A77" s="4" t="s">
        <v>31</v>
      </c>
      <c r="F77" s="8">
        <f>SUM(F76)</f>
        <v>8615.52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54778.59016332681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3177.1582294729546</v>
      </c>
    </row>
    <row r="81" spans="1:6" ht="12.75">
      <c r="A81" s="1"/>
      <c r="B81" s="35" t="s">
        <v>127</v>
      </c>
      <c r="C81" s="35"/>
      <c r="D81" s="1"/>
      <c r="E81" s="54"/>
      <c r="F81" s="55">
        <v>2760</v>
      </c>
    </row>
    <row r="82" spans="1:6" ht="12.75">
      <c r="A82" s="1"/>
      <c r="B82" s="35" t="s">
        <v>128</v>
      </c>
      <c r="C82" s="35"/>
      <c r="D82" s="1"/>
      <c r="E82" s="54"/>
      <c r="F82" s="55">
        <v>390.82</v>
      </c>
    </row>
    <row r="83" spans="1:6" ht="12.75">
      <c r="A83" s="1"/>
      <c r="B83" s="35" t="s">
        <v>129</v>
      </c>
      <c r="C83" s="35"/>
      <c r="D83" s="1"/>
      <c r="E83" s="54"/>
      <c r="F83" s="55">
        <f>2038.38+390.82</f>
        <v>2429.2000000000003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63535.76839279976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44044</v>
      </c>
      <c r="C86" s="39">
        <v>-655511</v>
      </c>
      <c r="D86" s="44">
        <f>F43</f>
        <v>50709.98</v>
      </c>
      <c r="E86" s="44">
        <f>F84</f>
        <v>63535.76839279976</v>
      </c>
      <c r="F86" s="45">
        <f>C86+D86-E86</f>
        <v>-668336.7883927998</v>
      </c>
    </row>
    <row r="88" spans="1:6" ht="13.5" thickBot="1">
      <c r="A88" t="s">
        <v>111</v>
      </c>
      <c r="C88" s="51">
        <v>44044</v>
      </c>
      <c r="D88" s="8" t="s">
        <v>112</v>
      </c>
      <c r="E88" s="51">
        <v>44073</v>
      </c>
      <c r="F88" t="s">
        <v>113</v>
      </c>
    </row>
    <row r="89" spans="1:7" ht="13.5" thickBot="1">
      <c r="A89" t="s">
        <v>114</v>
      </c>
      <c r="F89" s="52">
        <f>E86</f>
        <v>63535.76839279976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2020-09-12T14:12:35Z</cp:lastPrinted>
  <dcterms:created xsi:type="dcterms:W3CDTF">2008-08-18T07:30:19Z</dcterms:created>
  <dcterms:modified xsi:type="dcterms:W3CDTF">2020-12-10T13:33:59Z</dcterms:modified>
  <cp:category/>
  <cp:version/>
  <cp:contentType/>
  <cp:contentStatus/>
</cp:coreProperties>
</file>