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<sst xmlns="http://schemas.openxmlformats.org/spreadsheetml/2006/main" count="162" uniqueCount="139">
  <si>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</si>
  <si>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</si>
  <si>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</si>
  <si>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</si>
  <si>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</si>
  <si>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</si>
  <si>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</si>
  <si>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</si>
  <si>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</si>
  <si>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</si>
  <si>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</si>
  <si>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</si>
  <si>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</si>
  <si>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</si>
  <si>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</si>
  <si>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</si>
  <si>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</si>
  <si>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</si>
  <si>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</si>
  <si>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</si>
  <si>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</si>
  <si>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</si>
  <si>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</si>
  <si>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</si>
  <si>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</si>
  <si>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</si>
  <si>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</si>
  <si>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</si>
  <si>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</si>
  <si>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</si>
  <si>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</si>
  <si>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</si>
  <si>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</si>
  <si>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</si>
  <si>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</si>
  <si>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</si>
  <si>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</si>
  <si>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</si>
  <si>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</si>
  <si>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</si>
  <si>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</si>
  <si>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</si>
  <si>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</si>
  <si>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</si>
  <si>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</si>
  <si>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</si>
  <si>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</si>
  <si>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</si>
  <si>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</si>
  <si>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</si>
  <si>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</si>
  <si>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</si>
  <si>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</si>
  <si>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</si>
  <si>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</si>
  <si>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</si>
  <si>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</si>
  <si>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</si>
  <si>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</si>
  <si>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</si>
  <si>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</si>
  <si>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</si>
  <si>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</si>
  <si>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</si>
  <si>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</si>
  <si>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</si>
  <si>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</si>
  <si>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</si>
  <si>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</si>
  <si>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</si>
  <si>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</si>
  <si>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</si>
  <si>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</si>
  <si>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</si>
  <si>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</si>
  <si>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</si>
  <si>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</si>
  <si>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</si>
  <si>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</si>
  <si>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</si>
  <si>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</si>
  <si>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</si>
  <si>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</si>
  <si>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</si>
  <si>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</si>
  <si>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</si>
  <si>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</si>
  <si>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</si>
  <si>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</si>
  <si>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</si>
  <si>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</si>
  <si>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</si>
  <si>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</si>
  <si>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</si>
  <si>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</si>
  <si>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</si>
  <si>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</si>
  <si>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</si>
  <si>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</si>
  <si>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</si>
  <si>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</si>
  <si>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</si>
  <si>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</si>
  <si>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</si>
  <si>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</si>
  <si>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</si>
  <si>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</si>
  <si>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</si>
  <si>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</si>
  <si>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</si>
  <si>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</si>
  <si>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</si>
  <si>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</si>
  <si>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</si>
  <si>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</si>
  <si>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</si>
  <si>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</si>
  <si>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</si>
  <si>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</si>
  <si>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</si>
  <si>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</si>
  <si>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</si>
  <si>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</si>
  <si>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</si>
  <si>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</si>
  <si>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</si>
  <si>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</si>
  <si>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</si>
  <si>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</si>
  <si>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</si>
  <si>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</si>
  <si>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</si>
  <si>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2020г.</t>
  </si>
  <si>
    <t>декабря</t>
  </si>
  <si>
    <t>за   декабрь  2020 г.</t>
  </si>
  <si>
    <t>ост.на 01.01</t>
  </si>
  <si>
    <t xml:space="preserve">смена ламп (1шт) 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</si>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</sst>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8" sqref="M3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6.48</v>
      </c>
      <c r="M20" s="33">
        <f>SUM(M6:M19)</f>
        <v>1351.3816310400002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0.07</v>
      </c>
      <c r="M24" s="32">
        <f aca="true" t="shared" si="1" ref="M24:M32">L24*160.174*1.302*1.15</f>
        <v>16.787997114000003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0.07</v>
      </c>
      <c r="M33" s="33">
        <f>SUM(M24:M32)</f>
        <v>16.787997114000003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f>1*11.6</f>
        <v>11.6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51875.83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51420.72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0.991226935549754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52825.72</v>
      </c>
      <c r="J43" s="20">
        <v>7</v>
      </c>
      <c r="K43" s="20"/>
      <c r="L43" s="25"/>
      <c r="M43" s="25"/>
    </row>
    <row r="44" spans="10:13" ht="12.75">
      <c r="J44" s="20">
        <v>8</v>
      </c>
      <c r="K44" s="20"/>
      <c r="L44" s="25"/>
      <c r="M44" s="25"/>
    </row>
    <row r="45" spans="2:13" ht="12.75">
      <c r="B45" s="1" t="s">
        <v>10</v>
      </c>
      <c r="C45" s="1"/>
      <c r="J45" s="20">
        <v>9</v>
      </c>
      <c r="K45" s="20"/>
      <c r="L45" s="25"/>
      <c r="M45" s="25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2600*1.302</f>
        <v>3385.2000000000003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60">
        <v>0.94</v>
      </c>
      <c r="F50" s="60">
        <f>E50*E32</f>
        <v>3265.56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14589.73104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/>
      <c r="K52" s="20"/>
      <c r="L52" s="30" t="s">
        <v>64</v>
      </c>
      <c r="M52" s="33">
        <f>SUM(M37:M51)</f>
        <v>11.6</v>
      </c>
    </row>
    <row r="53" spans="1:6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945.6</v>
      </c>
      <c r="C54" t="s">
        <v>13</v>
      </c>
      <c r="D54" s="5">
        <v>0.5</v>
      </c>
      <c r="E54" t="s">
        <v>14</v>
      </c>
      <c r="F54" s="11">
        <f>B54*D54</f>
        <v>472.8</v>
      </c>
    </row>
    <row r="55" spans="1:6" ht="12.75">
      <c r="A55" s="4" t="s">
        <v>17</v>
      </c>
      <c r="B55" s="10"/>
      <c r="C55" s="10"/>
      <c r="F55" s="31">
        <f>SUM(F53:F54)</f>
        <v>472.8</v>
      </c>
    </row>
    <row r="56" spans="1:2" ht="12.75">
      <c r="A56" s="4" t="s">
        <v>18</v>
      </c>
      <c r="B56" s="4"/>
    </row>
    <row r="57" spans="1:6" ht="12.75">
      <c r="A57" t="s">
        <v>19</v>
      </c>
      <c r="C57">
        <v>305312</v>
      </c>
      <c r="D57">
        <v>224780.8</v>
      </c>
      <c r="E57">
        <v>3474</v>
      </c>
      <c r="F57" s="34">
        <f>C57/D57*E57</f>
        <v>4718.614258869085</v>
      </c>
    </row>
    <row r="58" spans="1:6" ht="12.75">
      <c r="A58" t="s">
        <v>20</v>
      </c>
      <c r="F58" s="34">
        <f>M20</f>
        <v>1351.3816310400002</v>
      </c>
    </row>
    <row r="59" spans="1:6" ht="12.75">
      <c r="A59" t="s">
        <v>21</v>
      </c>
      <c r="F59" s="11">
        <f>M33</f>
        <v>16.787997114000003</v>
      </c>
    </row>
    <row r="60" spans="1:6" ht="12.75">
      <c r="A60" t="s">
        <v>71</v>
      </c>
      <c r="F60" s="5">
        <f>1*600*1.302</f>
        <v>781.2</v>
      </c>
    </row>
    <row r="61" spans="1:6" ht="12.75">
      <c r="A61" t="s">
        <v>22</v>
      </c>
      <c r="F61" s="11">
        <f>M52</f>
        <v>11.6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0.43</v>
      </c>
      <c r="E64" t="s">
        <v>14</v>
      </c>
      <c r="F64" s="11">
        <f>B64*D64</f>
        <v>1493.82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8373.403887023085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0.24</v>
      </c>
      <c r="E69" t="s">
        <v>14</v>
      </c>
      <c r="F69" s="11">
        <f>B69*D69</f>
        <v>833.76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1.58</v>
      </c>
      <c r="E72" t="s">
        <v>14</v>
      </c>
      <c r="F72" s="11">
        <f>B72*D72</f>
        <v>5488.92</v>
      </c>
    </row>
    <row r="73" spans="1:6" ht="12.75">
      <c r="A73" s="4" t="s">
        <v>29</v>
      </c>
      <c r="F73" s="31">
        <f>F69+F72</f>
        <v>6322.68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3.04</v>
      </c>
      <c r="E76" t="s">
        <v>14</v>
      </c>
      <c r="F76" s="11">
        <f>B76*D76</f>
        <v>10560.960000000001</v>
      </c>
    </row>
    <row r="77" spans="1:6" ht="12.75">
      <c r="A77" s="4" t="s">
        <v>31</v>
      </c>
      <c r="F77" s="8">
        <f>SUM(F76)</f>
        <v>10560.960000000001</v>
      </c>
    </row>
    <row r="78" spans="1:6" ht="12.75">
      <c r="A78" s="58" t="s">
        <v>77</v>
      </c>
      <c r="B78" s="48"/>
      <c r="C78" s="48"/>
      <c r="D78" s="57">
        <v>2.12</v>
      </c>
      <c r="E78" s="48"/>
      <c r="F78" s="59">
        <f>D78*E32</f>
        <v>7364.88</v>
      </c>
    </row>
    <row r="79" spans="1:6" ht="12.75">
      <c r="A79" s="1" t="s">
        <v>32</v>
      </c>
      <c r="B79" s="1"/>
      <c r="F79" s="31">
        <f>F51+F55+F67+F73+F77+F78</f>
        <v>47684.454927023085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2765.6983857673386</v>
      </c>
    </row>
    <row r="81" spans="1:6" ht="12.75">
      <c r="A81" s="1"/>
      <c r="B81" s="35" t="s">
        <v>127</v>
      </c>
      <c r="C81" s="35"/>
      <c r="D81" s="1"/>
      <c r="E81" s="54"/>
      <c r="F81" s="55">
        <v>2760</v>
      </c>
    </row>
    <row r="82" spans="1:6" ht="12.75">
      <c r="A82" s="1"/>
      <c r="B82" s="35" t="s">
        <v>128</v>
      </c>
      <c r="C82" s="35"/>
      <c r="D82" s="1"/>
      <c r="E82" s="54"/>
      <c r="F82" s="55">
        <v>390.82</v>
      </c>
    </row>
    <row r="83" spans="1:6" ht="12.75">
      <c r="A83" s="1"/>
      <c r="B83" s="35" t="s">
        <v>129</v>
      </c>
      <c r="C83" s="35"/>
      <c r="D83" s="1"/>
      <c r="E83" s="54"/>
      <c r="F83" s="55">
        <f>2111.64+402.91</f>
        <v>2514.5499999999997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56115.52331279043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44531</v>
      </c>
      <c r="C86" s="39">
        <v>-775462</v>
      </c>
      <c r="D86" s="44">
        <f>F43</f>
        <v>52825.72</v>
      </c>
      <c r="E86" s="44">
        <f>F84</f>
        <v>56115.52331279043</v>
      </c>
      <c r="F86" s="45">
        <f>C86+D86-E86</f>
        <v>-778751.8033127905</v>
      </c>
    </row>
    <row r="88" spans="1:6" ht="13.5" thickBot="1">
      <c r="A88" t="s">
        <v>111</v>
      </c>
      <c r="C88" s="51">
        <v>44136</v>
      </c>
      <c r="D88" s="8" t="s">
        <v>112</v>
      </c>
      <c r="E88" s="51">
        <v>44165</v>
      </c>
      <c r="F88" t="s">
        <v>113</v>
      </c>
    </row>
    <row r="89" spans="1:7" ht="13.5" thickBot="1">
      <c r="A89" t="s">
        <v>114</v>
      </c>
      <c r="F89" s="52">
        <f>E86</f>
        <v>56115.52331279043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2021-03-23T07:49:06Z</dcterms:modified>
  <cp:category/>
  <cp:version/>
  <cp:contentType/>
  <cp:contentStatus/>
</cp:coreProperties>
</file>