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<sst xmlns="http://schemas.openxmlformats.org/spreadsheetml/2006/main" count="160" uniqueCount="137">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</sst>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1">
        <f>L6*160.174*1.302</f>
        <v>727.8274525200002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1">
        <f t="shared" si="0"/>
        <v>1038.56180904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1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1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1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1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1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1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1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13.97</v>
      </c>
      <c r="M20" s="32">
        <f>SUM(M6:M19)</f>
        <v>2913.3952755600003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170.99</v>
      </c>
      <c r="M24" s="50">
        <f>L24*160.174*1.302*1.15</f>
        <v>41008.280378898</v>
      </c>
    </row>
    <row r="25" spans="1:13" ht="12.75">
      <c r="A25" t="s">
        <v>105</v>
      </c>
      <c r="J25" s="20">
        <v>2</v>
      </c>
      <c r="K25" s="48" t="s">
        <v>136</v>
      </c>
      <c r="L25" s="56">
        <v>3.12</v>
      </c>
      <c r="M25" s="50">
        <f aca="true" t="shared" si="1" ref="M25:M34">L25*160.174*1.302*1.15</f>
        <v>748.265014224</v>
      </c>
    </row>
    <row r="26" spans="1:13" ht="12.75">
      <c r="A26" t="s">
        <v>106</v>
      </c>
      <c r="J26" s="20">
        <v>3</v>
      </c>
      <c r="K26" s="20"/>
      <c r="L26" s="51"/>
      <c r="M26" s="50">
        <f t="shared" si="1"/>
        <v>0</v>
      </c>
    </row>
    <row r="27" spans="1:13" ht="12.75">
      <c r="A27" s="53" t="s">
        <v>107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174.11</v>
      </c>
      <c r="M35" s="32">
        <f>SUM(M24:M34)</f>
        <v>41756.545393122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/>
      <c r="L39" s="49"/>
      <c r="M39" s="49"/>
    </row>
    <row r="40" spans="1:13" ht="12.75">
      <c r="A40" s="2" t="s">
        <v>6</v>
      </c>
      <c r="F40" s="11">
        <f>64884.88-0.6</f>
        <v>64884.28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67208.28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1.0358176125249443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68613.28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7670*1.302</f>
        <v>9986.34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5000*1.302</f>
        <v>6510</v>
      </c>
      <c r="J50" s="20">
        <v>12</v>
      </c>
      <c r="K50" s="20"/>
      <c r="L50" s="25"/>
      <c r="M50" s="25"/>
    </row>
    <row r="51" spans="1:13" ht="12.75">
      <c r="A51" s="61" t="s">
        <v>82</v>
      </c>
      <c r="B51" s="52"/>
      <c r="C51" s="52"/>
      <c r="D51" s="52"/>
      <c r="E51" s="62">
        <v>0</v>
      </c>
      <c r="F51" s="63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16496.34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0</v>
      </c>
    </row>
    <row r="54" spans="1:6" ht="12.75">
      <c r="A54" t="s">
        <v>73</v>
      </c>
      <c r="C54" s="13"/>
      <c r="D54" s="43">
        <v>0</v>
      </c>
      <c r="E54" s="13" t="s">
        <v>14</v>
      </c>
      <c r="F54" s="11">
        <f>E33*D54</f>
        <v>0</v>
      </c>
    </row>
    <row r="55" spans="1:6" ht="12.75">
      <c r="A55" t="s">
        <v>77</v>
      </c>
      <c r="B55">
        <v>1246</v>
      </c>
      <c r="C55" t="s">
        <v>13</v>
      </c>
      <c r="D55" s="5">
        <v>0.5</v>
      </c>
      <c r="E55" t="s">
        <v>14</v>
      </c>
      <c r="F55" s="11">
        <f>B55*D55</f>
        <v>623</v>
      </c>
    </row>
    <row r="56" spans="1:6" ht="12.75">
      <c r="A56" s="4" t="s">
        <v>16</v>
      </c>
      <c r="B56" s="10"/>
      <c r="C56" s="10"/>
      <c r="F56" s="31">
        <f>SUM(F54:F55)</f>
        <v>623</v>
      </c>
    </row>
    <row r="57" spans="1:2" ht="12.75">
      <c r="A57" s="4" t="s">
        <v>17</v>
      </c>
      <c r="B57" s="4"/>
    </row>
    <row r="58" spans="1:6" ht="12.75">
      <c r="A58" t="s">
        <v>18</v>
      </c>
      <c r="C58" s="52">
        <v>294051</v>
      </c>
      <c r="D58">
        <v>224780.8</v>
      </c>
      <c r="E58">
        <v>4476.6</v>
      </c>
      <c r="F58" s="33">
        <f>C58/D58*E58</f>
        <v>5856.143881505895</v>
      </c>
    </row>
    <row r="59" spans="1:6" ht="12.75">
      <c r="A59" t="s">
        <v>19</v>
      </c>
      <c r="F59" s="33">
        <f>M20</f>
        <v>2913.3952755600003</v>
      </c>
    </row>
    <row r="60" spans="1:6" ht="12.75">
      <c r="A60" t="s">
        <v>20</v>
      </c>
      <c r="F60" s="11">
        <f>M35</f>
        <v>41756.545393122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0.31</v>
      </c>
      <c r="E65" t="s">
        <v>14</v>
      </c>
      <c r="F65" s="11">
        <f>B65*D65</f>
        <v>1387.746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52" t="s">
        <v>83</v>
      </c>
      <c r="B67" s="52"/>
      <c r="C67" s="52"/>
      <c r="D67" s="63">
        <v>0</v>
      </c>
      <c r="E67" s="52"/>
      <c r="F67" s="63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52695.03055018789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0.24</v>
      </c>
      <c r="E70" t="s">
        <v>14</v>
      </c>
      <c r="F70" s="11">
        <f>B70*D70</f>
        <v>1074.384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1.32</v>
      </c>
      <c r="E73" t="s">
        <v>14</v>
      </c>
      <c r="F73" s="11">
        <f>B73*D73</f>
        <v>5909.112000000001</v>
      </c>
    </row>
    <row r="74" spans="1:6" ht="12.75">
      <c r="A74" s="4" t="s">
        <v>28</v>
      </c>
      <c r="F74" s="31">
        <f>F70+F73</f>
        <v>6983.496000000001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2.45</v>
      </c>
      <c r="E77" t="s">
        <v>14</v>
      </c>
      <c r="F77" s="11">
        <f>B77*D77</f>
        <v>10967.670000000002</v>
      </c>
    </row>
    <row r="78" spans="1:6" ht="12.75">
      <c r="A78" s="4" t="s">
        <v>30</v>
      </c>
      <c r="F78" s="31">
        <f>SUM(F77)</f>
        <v>10967.670000000002</v>
      </c>
    </row>
    <row r="79" spans="1:6" ht="12.75">
      <c r="A79" s="64" t="s">
        <v>76</v>
      </c>
      <c r="B79" s="52"/>
      <c r="C79" s="52"/>
      <c r="D79" s="62">
        <v>0</v>
      </c>
      <c r="E79" s="52"/>
      <c r="F79" s="65">
        <f>D79*E33</f>
        <v>0</v>
      </c>
    </row>
    <row r="80" spans="1:6" ht="12.75">
      <c r="A80" s="1" t="s">
        <v>31</v>
      </c>
      <c r="B80" s="1"/>
      <c r="F80" s="31">
        <f>F52+F56+F68+F74+F78+F79</f>
        <v>87765.53655018788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5090.401119910897</v>
      </c>
      <c r="I81" s="7"/>
    </row>
    <row r="82" spans="1:9" ht="12.75">
      <c r="A82" s="1"/>
      <c r="B82" s="34" t="s">
        <v>127</v>
      </c>
      <c r="C82" s="34"/>
      <c r="D82" s="1"/>
      <c r="E82" s="58"/>
      <c r="F82" s="59">
        <v>2267.8</v>
      </c>
      <c r="I82" s="7"/>
    </row>
    <row r="83" spans="1:9" ht="12.75">
      <c r="A83" s="1"/>
      <c r="B83" s="34" t="s">
        <v>128</v>
      </c>
      <c r="C83" s="34"/>
      <c r="D83" s="1"/>
      <c r="E83" s="58"/>
      <c r="F83" s="60">
        <v>0</v>
      </c>
      <c r="I83" s="7"/>
    </row>
    <row r="84" spans="1:9" ht="12.75">
      <c r="A84" s="1"/>
      <c r="B84" s="34" t="s">
        <v>129</v>
      </c>
      <c r="C84" s="34"/>
      <c r="D84" s="1"/>
      <c r="E84" s="58"/>
      <c r="F84" s="59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0">
        <f>F80+F81+F82+F83+F84</f>
        <v>95123.73767009878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43983</v>
      </c>
      <c r="C87" s="38">
        <v>63946</v>
      </c>
      <c r="D87" s="41">
        <f>F44</f>
        <v>68613.28</v>
      </c>
      <c r="E87" s="41">
        <f>F85</f>
        <v>95123.73767009878</v>
      </c>
      <c r="F87" s="42">
        <f>C87+D87-E87</f>
        <v>37435.54232990122</v>
      </c>
    </row>
    <row r="89" spans="1:6" ht="13.5" thickBot="1">
      <c r="A89" t="s">
        <v>111</v>
      </c>
      <c r="C89" s="54">
        <v>43983</v>
      </c>
      <c r="D89" s="8" t="s">
        <v>112</v>
      </c>
      <c r="E89" s="54">
        <v>44012</v>
      </c>
      <c r="F89" t="s">
        <v>113</v>
      </c>
    </row>
    <row r="90" spans="1:7" ht="13.5" thickBot="1">
      <c r="A90" t="s">
        <v>114</v>
      </c>
      <c r="F90" s="55">
        <f>E87</f>
        <v>95123.73767009878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2020-09-12T14:08:57Z</cp:lastPrinted>
  <dcterms:created xsi:type="dcterms:W3CDTF">2008-08-18T07:30:19Z</dcterms:created>
  <dcterms:modified xsi:type="dcterms:W3CDTF">2020-09-12T14:09:13Z</dcterms:modified>
  <cp:category/>
  <cp:version/>
  <cp:contentType/>
  <cp:contentStatus/>
</cp:coreProperties>
</file>