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<sst xmlns="http://schemas.openxmlformats.org/spreadsheetml/2006/main" count="160" uniqueCount="137">
  <si>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</si>
  <si>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</si>
  <si>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</si>
  <si>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</si>
  <si>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</si>
  <si>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</si>
  <si>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</si>
  <si>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</si>
  <si>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</si>
  <si>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</si>
  <si>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</si>
  <si>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</si>
  <si>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</si>
  <si>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</si>
  <si>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</si>
  <si>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</si>
  <si>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</si>
  <si>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</si>
  <si>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</si>
  <si>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</si>
  <si>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</si>
  <si>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</si>
  <si>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</si>
  <si>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</si>
  <si>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</si>
  <si>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</si>
  <si>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</si>
  <si>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</si>
  <si>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</si>
  <si>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</si>
  <si>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</si>
  <si>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</si>
  <si>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</si>
  <si>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</si>
  <si>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</si>
  <si>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</si>
  <si>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</si>
  <si>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</si>
  <si>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</si>
  <si>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</si>
  <si>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</si>
  <si>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</si>
  <si>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</si>
  <si>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</si>
  <si>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</si>
  <si>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</si>
  <si>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</si>
  <si>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</si>
  <si>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</si>
  <si>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</si>
  <si>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</si>
  <si>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</si>
  <si>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</si>
  <si>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</si>
  <si>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</si>
  <si>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</si>
  <si>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</si>
  <si>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</si>
  <si>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</si>
  <si>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</si>
  <si>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</si>
  <si>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</si>
  <si>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</si>
  <si>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</si>
  <si>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</si>
  <si>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</si>
  <si>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</si>
  <si>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</si>
  <si>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</si>
  <si>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</si>
  <si>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</si>
  <si>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</si>
  <si>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</si>
  <si>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</si>
  <si>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</si>
  <si>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</si>
  <si>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</si>
  <si>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</si>
  <si>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</si>
  <si>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</si>
  <si>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</si>
  <si>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</si>
  <si>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</si>
  <si>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</si>
  <si>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</si>
  <si>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</si>
  <si>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</si>
  <si>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</si>
  <si>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</si>
  <si>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</si>
  <si>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</si>
  <si>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</si>
  <si>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</si>
  <si>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</si>
  <si>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</si>
  <si>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</si>
  <si>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</si>
  <si>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</si>
  <si>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</si>
  <si>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</si>
  <si>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</si>
  <si>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</si>
  <si>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</si>
  <si>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</si>
  <si>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</si>
  <si>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</si>
  <si>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</si>
  <si>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</si>
  <si>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</si>
  <si>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</si>
  <si>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</si>
  <si>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</si>
  <si>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</si>
  <si>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</si>
  <si>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</si>
  <si>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</si>
  <si>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</si>
  <si>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</si>
  <si>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</si>
  <si>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</si>
  <si>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</si>
  <si>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</si>
  <si>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</si>
  <si>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</si>
  <si>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</si>
  <si>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</si>
  <si>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</si>
  <si>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</si>
  <si>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</si>
  <si>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</si>
  <si>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</si>
  <si>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</si>
  <si>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июня</t>
  </si>
  <si>
    <t>за   июнь  2020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</si>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</sst>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43">
      <selection activeCell="F50" sqref="F50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2.63</v>
      </c>
      <c r="M6" s="44">
        <f>L6*160.174*1.302</f>
        <v>548.47742124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725.74198704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12.34</v>
      </c>
      <c r="M20" s="33">
        <f>SUM(M6:M19)</f>
        <v>2573.4644023200003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>
        <v>81.95</v>
      </c>
      <c r="M24" s="49">
        <f>L24*160.174*1.302*1.15</f>
        <v>19653.94804989</v>
      </c>
    </row>
    <row r="25" spans="1:13" ht="12.75">
      <c r="A25" t="s">
        <v>105</v>
      </c>
      <c r="J25" s="20">
        <v>2</v>
      </c>
      <c r="K25" s="52" t="s">
        <v>136</v>
      </c>
      <c r="L25" s="44">
        <v>3.12</v>
      </c>
      <c r="M25" s="49">
        <f aca="true" t="shared" si="1" ref="M25:M38">L25*160.174*1.302*1.15</f>
        <v>748.265014224</v>
      </c>
    </row>
    <row r="26" spans="1:13" ht="12.75">
      <c r="A26" t="s">
        <v>106</v>
      </c>
      <c r="J26" s="20">
        <v>3</v>
      </c>
      <c r="K26" s="52"/>
      <c r="L26" s="56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85.07000000000001</v>
      </c>
      <c r="M39" s="33">
        <f>SUM(M24:M38)</f>
        <v>20402.213064114003</v>
      </c>
    </row>
    <row r="40" spans="1:11" ht="12.75">
      <c r="A40" s="2" t="s">
        <v>6</v>
      </c>
      <c r="F40" s="11">
        <v>41703.16</v>
      </c>
      <c r="K40" s="1" t="s">
        <v>62</v>
      </c>
    </row>
    <row r="41" spans="1:13" ht="12.75">
      <c r="A41" t="s">
        <v>7</v>
      </c>
      <c r="F41" s="5">
        <v>40715.02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0.9763053926848707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/>
      <c r="L43" s="25"/>
      <c r="M43" s="51"/>
    </row>
    <row r="44" spans="1:13" ht="12.75">
      <c r="A44" s="3" t="s">
        <v>9</v>
      </c>
      <c r="B44" s="3"/>
      <c r="C44" s="3"/>
      <c r="D44" s="3"/>
      <c r="E44" s="1"/>
      <c r="F44" s="8">
        <f>F41+F43</f>
        <v>41615.02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6557.52*1.302</f>
        <v>8537.89104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8</v>
      </c>
      <c r="K50" s="20"/>
      <c r="L50" s="25"/>
      <c r="M50" s="25"/>
    </row>
    <row r="51" spans="1:13" ht="12.75">
      <c r="A51" s="61" t="s">
        <v>82</v>
      </c>
      <c r="B51" s="57"/>
      <c r="C51" s="57"/>
      <c r="D51" s="57"/>
      <c r="E51" s="62">
        <v>0</v>
      </c>
      <c r="F51" s="58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10704.41904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/>
      <c r="K53" s="20"/>
      <c r="L53" s="31" t="s">
        <v>65</v>
      </c>
      <c r="M53" s="28">
        <f>SUM(M43:M52)</f>
        <v>0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77</v>
      </c>
      <c r="B55">
        <v>869.5</v>
      </c>
      <c r="C55" t="s">
        <v>13</v>
      </c>
      <c r="D55" s="5">
        <v>0.5</v>
      </c>
      <c r="E55" t="s">
        <v>14</v>
      </c>
      <c r="F55" s="11">
        <f>B55*D55</f>
        <v>434.75</v>
      </c>
    </row>
    <row r="56" spans="1:6" ht="12.75">
      <c r="A56" s="4" t="s">
        <v>17</v>
      </c>
      <c r="B56" s="10"/>
      <c r="C56" s="10"/>
      <c r="F56" s="32">
        <f>SUM(F54:F55)</f>
        <v>434.75</v>
      </c>
    </row>
    <row r="57" spans="1:2" ht="12.75">
      <c r="A57" s="4" t="s">
        <v>18</v>
      </c>
      <c r="B57" s="4"/>
    </row>
    <row r="58" spans="1:6" ht="12.75">
      <c r="A58" t="s">
        <v>19</v>
      </c>
      <c r="C58" s="45">
        <v>294051</v>
      </c>
      <c r="D58">
        <v>224780.8</v>
      </c>
      <c r="E58">
        <v>3122.1</v>
      </c>
      <c r="F58" s="34">
        <f>C58/D58*E58</f>
        <v>4084.23062423481</v>
      </c>
    </row>
    <row r="59" spans="1:6" ht="12.75">
      <c r="A59" t="s">
        <v>20</v>
      </c>
      <c r="F59" s="34">
        <f>M20</f>
        <v>2573.4644023200003</v>
      </c>
    </row>
    <row r="60" spans="1:6" ht="12.75">
      <c r="A60" t="s">
        <v>21</v>
      </c>
      <c r="F60" s="11">
        <f>M39</f>
        <v>20402.213064114003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M53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7"/>
      <c r="B65" s="57">
        <v>3122.1</v>
      </c>
      <c r="C65" s="57" t="s">
        <v>13</v>
      </c>
      <c r="D65" s="58">
        <v>0.31</v>
      </c>
      <c r="E65" s="57" t="s">
        <v>14</v>
      </c>
      <c r="F65" s="58">
        <f>B65*D65</f>
        <v>967.851</v>
      </c>
    </row>
    <row r="66" spans="1:14" s="45" customFormat="1" ht="12.75">
      <c r="A66" s="57" t="s">
        <v>130</v>
      </c>
      <c r="B66" s="59"/>
      <c r="C66" s="59"/>
      <c r="D66" s="60"/>
      <c r="E66" s="59"/>
      <c r="F66" s="60">
        <v>0</v>
      </c>
      <c r="J66"/>
      <c r="K66"/>
      <c r="L66"/>
      <c r="M66"/>
      <c r="N66"/>
    </row>
    <row r="67" spans="1:6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29590.159090668814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1.32</v>
      </c>
      <c r="E73" t="s">
        <v>14</v>
      </c>
      <c r="F73" s="11">
        <f>B73*D73</f>
        <v>4121.1720000000005</v>
      </c>
    </row>
    <row r="74" spans="1:6" ht="12.75">
      <c r="A74" s="4" t="s">
        <v>29</v>
      </c>
      <c r="F74" s="32">
        <f>F70+F73</f>
        <v>4870.476000000001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2.45</v>
      </c>
      <c r="E77" t="s">
        <v>14</v>
      </c>
      <c r="F77" s="11">
        <f>B77*D77</f>
        <v>7649.145</v>
      </c>
    </row>
    <row r="78" spans="1:6" ht="12.75">
      <c r="A78" s="4" t="s">
        <v>32</v>
      </c>
      <c r="F78" s="32">
        <f>SUM(F77)</f>
        <v>7649.145</v>
      </c>
    </row>
    <row r="79" spans="1:6" ht="12.75">
      <c r="A79" s="63" t="s">
        <v>76</v>
      </c>
      <c r="B79" s="57"/>
      <c r="C79" s="57"/>
      <c r="D79" s="62">
        <v>0</v>
      </c>
      <c r="E79" s="57"/>
      <c r="F79" s="64">
        <f>D79*E33</f>
        <v>0</v>
      </c>
    </row>
    <row r="80" spans="1:6" ht="12.75">
      <c r="A80" s="1" t="s">
        <v>33</v>
      </c>
      <c r="B80" s="1"/>
      <c r="F80" s="32">
        <f>F52+F56+F68+F74+F78+F79</f>
        <v>53248.949130668814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3088.439049578791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f>526.03+116.81</f>
        <v>642.8399999999999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59159.498180247596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43983</v>
      </c>
      <c r="C87" s="39">
        <v>-33149</v>
      </c>
      <c r="D87" s="42">
        <f>F44</f>
        <v>41615.02</v>
      </c>
      <c r="E87" s="42">
        <f>F85</f>
        <v>59159.498180247596</v>
      </c>
      <c r="F87" s="43">
        <f>C87+D87-E87</f>
        <v>-50693.4781802476</v>
      </c>
    </row>
    <row r="89" spans="1:6" ht="12.75">
      <c r="A89" t="s">
        <v>110</v>
      </c>
      <c r="C89" s="47">
        <v>43983</v>
      </c>
      <c r="D89" s="8" t="s">
        <v>111</v>
      </c>
      <c r="E89" s="47">
        <v>44012</v>
      </c>
      <c r="F89" t="s">
        <v>112</v>
      </c>
    </row>
    <row r="90" spans="1:7" ht="12.75">
      <c r="A90" t="s">
        <v>113</v>
      </c>
      <c r="F90" s="48">
        <f>E87</f>
        <v>59159.498180247596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2019-11-28T07:58:08Z</cp:lastPrinted>
  <dcterms:created xsi:type="dcterms:W3CDTF">2008-08-18T07:30:19Z</dcterms:created>
  <dcterms:modified xsi:type="dcterms:W3CDTF">2020-09-06T16:55:34Z</dcterms:modified>
  <cp:category/>
  <cp:version/>
  <cp:contentType/>
  <cp:contentStatus/>
</cp:coreProperties>
</file>