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<sst xmlns="http://schemas.openxmlformats.org/spreadsheetml/2006/main" count="166" uniqueCount="143">
  <si>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</si>
  <si>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</si>
  <si>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</si>
  <si>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</si>
  <si>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</si>
  <si>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</si>
  <si>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</si>
  <si>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</si>
  <si>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</si>
  <si>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</si>
  <si>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</si>
  <si>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</si>
  <si>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</si>
  <si>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</si>
  <si>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</si>
  <si>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</si>
  <si>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</si>
  <si>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</si>
  <si>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</si>
  <si>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</si>
  <si>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</si>
  <si>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</si>
  <si>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</si>
  <si>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</si>
  <si>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</si>
  <si>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</si>
  <si>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</si>
  <si>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</si>
  <si>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</si>
  <si>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</si>
  <si>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</si>
  <si>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</si>
  <si>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</si>
  <si>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</si>
  <si>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</si>
  <si>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</si>
  <si>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</si>
  <si>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</si>
  <si>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</si>
  <si>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</si>
  <si>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</si>
  <si>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</si>
  <si>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</si>
  <si>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</si>
  <si>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</si>
  <si>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</si>
  <si>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</si>
  <si>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</si>
  <si>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</si>
  <si>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</si>
  <si>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</si>
  <si>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</si>
  <si>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</si>
  <si>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</si>
  <si>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</si>
  <si>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</si>
  <si>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</si>
  <si>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</si>
  <si>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</si>
  <si>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</si>
  <si>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</si>
  <si>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</si>
  <si>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</si>
  <si>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</si>
  <si>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</si>
  <si>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</si>
  <si>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</si>
  <si>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</si>
  <si>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</si>
  <si>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</si>
  <si>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</si>
  <si>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</si>
  <si>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</si>
  <si>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</si>
  <si>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</si>
  <si>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</si>
  <si>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</si>
  <si>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</si>
  <si>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</si>
  <si>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</si>
  <si>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</si>
  <si>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</si>
  <si>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</si>
  <si>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</si>
  <si>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</si>
  <si>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</si>
  <si>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</si>
  <si>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</si>
  <si>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</si>
  <si>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</si>
  <si>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</si>
  <si>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</si>
  <si>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</si>
  <si>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</si>
  <si>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</si>
  <si>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</si>
  <si>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</si>
  <si>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</si>
  <si>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</si>
  <si>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</si>
  <si>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</si>
  <si>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</si>
  <si>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</si>
  <si>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</si>
  <si>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</si>
  <si>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</si>
  <si>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</si>
  <si>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</si>
  <si>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</si>
  <si>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</si>
  <si>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</si>
  <si>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</si>
  <si>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</si>
  <si>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</si>
  <si>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</si>
  <si>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</si>
  <si>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</si>
  <si>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</si>
  <si>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</si>
  <si>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</si>
  <si>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</si>
  <si>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</si>
  <si>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</si>
  <si>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</si>
  <si>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</si>
  <si>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</si>
  <si>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</si>
  <si>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</si>
  <si>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</si>
  <si>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</si>
  <si>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</si>
  <si>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</si>
  <si>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февраля</t>
  </si>
  <si>
    <t>за   февраль  2020 г.</t>
  </si>
  <si>
    <t>ост.на 01.03</t>
  </si>
  <si>
    <t>устр-во бандажа кв.20</t>
  </si>
  <si>
    <t xml:space="preserve">цемент </t>
  </si>
  <si>
    <t>2кг</t>
  </si>
  <si>
    <t>бинт мед.</t>
  </si>
  <si>
    <t>1шт</t>
  </si>
  <si>
    <t>смена ламп (5шт) п-д4</t>
  </si>
  <si>
    <t>лампа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</si>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</sst>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84</v>
      </c>
      <c r="D2" s="8">
        <v>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29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L6*126.87*1.302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3.48</v>
      </c>
      <c r="M11" s="44">
        <f t="shared" si="0"/>
        <v>574.8428952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574.8428952</v>
      </c>
    </row>
    <row r="14" spans="1:13" ht="12.75">
      <c r="A14" t="s">
        <v>95</v>
      </c>
      <c r="J14" s="20">
        <v>5</v>
      </c>
      <c r="K14" s="19" t="s">
        <v>50</v>
      </c>
      <c r="L14" s="25">
        <v>8.39</v>
      </c>
      <c r="M14" s="44">
        <f t="shared" si="0"/>
        <v>1385.8999686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371.665665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18.1</v>
      </c>
      <c r="M20" s="33">
        <f>SUM(M6:M19)</f>
        <v>2989.843794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v>1.5</v>
      </c>
      <c r="M24" s="49">
        <f>L24*126.87*1.302*1.15</f>
        <v>284.9436765</v>
      </c>
    </row>
    <row r="25" spans="1:13" ht="12.75">
      <c r="A25" t="s">
        <v>105</v>
      </c>
      <c r="J25" s="20">
        <v>2</v>
      </c>
      <c r="K25" s="52" t="s">
        <v>140</v>
      </c>
      <c r="L25" s="44">
        <v>0.35</v>
      </c>
      <c r="M25" s="49">
        <f aca="true" t="shared" si="1" ref="M25:M38">L25*126.87*1.302*1.15</f>
        <v>66.48685784999999</v>
      </c>
    </row>
    <row r="26" spans="1:13" ht="12.75">
      <c r="A26" t="s">
        <v>106</v>
      </c>
      <c r="J26" s="20">
        <v>3</v>
      </c>
      <c r="K26" s="52"/>
      <c r="L26" s="56"/>
      <c r="M26" s="49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1.85</v>
      </c>
      <c r="M39" s="33">
        <f>SUM(M24:M38)</f>
        <v>351.43053434999996</v>
      </c>
    </row>
    <row r="40" spans="1:11" ht="12.75">
      <c r="A40" s="2" t="s">
        <v>6</v>
      </c>
      <c r="F40" s="11">
        <v>45715.89</v>
      </c>
      <c r="K40" s="1" t="s">
        <v>62</v>
      </c>
    </row>
    <row r="41" spans="1:13" ht="12.75">
      <c r="A41" t="s">
        <v>7</v>
      </c>
      <c r="F41" s="5">
        <v>44279.41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0.968578102712208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1">
        <f>2*7.03</f>
        <v>14.06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45179.41</v>
      </c>
      <c r="J44" s="20">
        <v>2</v>
      </c>
      <c r="K44" s="20" t="s">
        <v>138</v>
      </c>
      <c r="L44" s="25" t="s">
        <v>139</v>
      </c>
      <c r="M44" s="25">
        <v>92.63</v>
      </c>
    </row>
    <row r="45" spans="10:13" ht="12.75">
      <c r="J45" s="20">
        <v>3</v>
      </c>
      <c r="K45" s="20" t="s">
        <v>141</v>
      </c>
      <c r="L45" s="25" t="s">
        <v>142</v>
      </c>
      <c r="M45" s="44">
        <f>5*13.21</f>
        <v>66.05000000000001</v>
      </c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6098*1.302</f>
        <v>7939.5960000000005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8</v>
      </c>
      <c r="K50" s="20"/>
      <c r="L50" s="25"/>
      <c r="M50" s="25"/>
    </row>
    <row r="51" spans="1:13" ht="12.75">
      <c r="A51" s="61" t="s">
        <v>82</v>
      </c>
      <c r="B51" s="57"/>
      <c r="C51" s="57"/>
      <c r="D51" s="57"/>
      <c r="E51" s="62">
        <v>0</v>
      </c>
      <c r="F51" s="58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10106.124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/>
      <c r="K53" s="20"/>
      <c r="L53" s="31" t="s">
        <v>65</v>
      </c>
      <c r="M53" s="28">
        <f>SUM(M43:M52)</f>
        <v>172.74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5">
        <v>224982</v>
      </c>
      <c r="D58">
        <v>229360</v>
      </c>
      <c r="E58">
        <v>3122.1</v>
      </c>
      <c r="F58" s="34">
        <f>C58/D58*E58</f>
        <v>3062.5056775374956</v>
      </c>
    </row>
    <row r="59" spans="1:6" ht="12.75">
      <c r="A59" t="s">
        <v>20</v>
      </c>
      <c r="F59" s="34">
        <f>M20</f>
        <v>2989.843794</v>
      </c>
    </row>
    <row r="60" spans="1:6" ht="12.75">
      <c r="A60" t="s">
        <v>21</v>
      </c>
      <c r="F60" s="11">
        <f>M39</f>
        <v>351.43053434999996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M53</f>
        <v>172.74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7"/>
      <c r="B65" s="57">
        <v>3122.1</v>
      </c>
      <c r="C65" s="57" t="s">
        <v>13</v>
      </c>
      <c r="D65" s="58">
        <v>0.19</v>
      </c>
      <c r="E65" s="57" t="s">
        <v>14</v>
      </c>
      <c r="F65" s="58">
        <f>B65*D65</f>
        <v>593.199</v>
      </c>
    </row>
    <row r="66" spans="1:14" s="45" customFormat="1" ht="12.75">
      <c r="A66" s="57" t="s">
        <v>130</v>
      </c>
      <c r="B66" s="59"/>
      <c r="C66" s="59"/>
      <c r="D66" s="60"/>
      <c r="E66" s="59"/>
      <c r="F66" s="60">
        <v>0</v>
      </c>
      <c r="J66"/>
      <c r="K66"/>
      <c r="L66"/>
      <c r="M66"/>
      <c r="N66"/>
    </row>
    <row r="67" spans="1:6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7950.919005887495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0.23</v>
      </c>
      <c r="E70" t="s">
        <v>14</v>
      </c>
      <c r="F70" s="11">
        <f>B70*D70</f>
        <v>718.083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</v>
      </c>
      <c r="E73" t="s">
        <v>14</v>
      </c>
      <c r="F73" s="11">
        <f>B73*D73</f>
        <v>3122.1</v>
      </c>
    </row>
    <row r="74" spans="1:6" ht="12.75">
      <c r="A74" s="4" t="s">
        <v>29</v>
      </c>
      <c r="F74" s="32">
        <f>F70+F73</f>
        <v>3840.183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2.23</v>
      </c>
      <c r="E77" t="s">
        <v>14</v>
      </c>
      <c r="F77" s="11">
        <f>B77*D77</f>
        <v>6962.282999999999</v>
      </c>
    </row>
    <row r="78" spans="1:6" ht="12.75">
      <c r="A78" s="4" t="s">
        <v>32</v>
      </c>
      <c r="F78" s="32">
        <f>SUM(F77)</f>
        <v>6962.282999999999</v>
      </c>
    </row>
    <row r="79" spans="1:6" ht="12.75">
      <c r="A79" s="63" t="s">
        <v>76</v>
      </c>
      <c r="B79" s="57"/>
      <c r="C79" s="57"/>
      <c r="D79" s="62">
        <v>0</v>
      </c>
      <c r="E79" s="57"/>
      <c r="F79" s="64">
        <f>D79*E33</f>
        <v>0</v>
      </c>
    </row>
    <row r="80" spans="1:6" ht="12.75">
      <c r="A80" s="1" t="s">
        <v>33</v>
      </c>
      <c r="B80" s="1"/>
      <c r="F80" s="32">
        <f>F52+F56+F68+F74+F78+F79</f>
        <v>28859.509005887496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1673.8515223414747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1821.6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357.67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1600.02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34312.650528228965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43862</v>
      </c>
      <c r="C87" s="39">
        <v>-91449</v>
      </c>
      <c r="D87" s="42">
        <f>F44</f>
        <v>45179.41</v>
      </c>
      <c r="E87" s="42">
        <f>F85</f>
        <v>34312.650528228965</v>
      </c>
      <c r="F87" s="43">
        <f>C87+D87-E87</f>
        <v>-80582.24052822895</v>
      </c>
    </row>
    <row r="89" spans="1:6" ht="12.75">
      <c r="A89" t="s">
        <v>110</v>
      </c>
      <c r="C89" s="47">
        <v>43862</v>
      </c>
      <c r="D89" s="8" t="s">
        <v>111</v>
      </c>
      <c r="E89" s="47">
        <v>43890</v>
      </c>
      <c r="F89" t="s">
        <v>112</v>
      </c>
    </row>
    <row r="90" spans="1:7" ht="12.75">
      <c r="A90" t="s">
        <v>113</v>
      </c>
      <c r="F90" s="48">
        <f>E87</f>
        <v>34312.650528228965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2019-11-28T07:58:08Z</cp:lastPrinted>
  <dcterms:created xsi:type="dcterms:W3CDTF">2008-08-18T07:30:19Z</dcterms:created>
  <dcterms:modified xsi:type="dcterms:W3CDTF">2020-05-13T12:27:08Z</dcterms:modified>
  <cp:category/>
  <cp:version/>
  <cp:contentType/>
  <cp:contentStatus/>
</cp:coreProperties>
</file>