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<sst xmlns="http://schemas.openxmlformats.org/spreadsheetml/2006/main" count="163" uniqueCount="140">
  <si>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</si>
  <si>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</si>
  <si>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</si>
  <si>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</si>
  <si>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</si>
  <si>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</si>
  <si>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</si>
  <si>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</si>
  <si>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</si>
  <si>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</si>
  <si>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</si>
  <si>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</si>
  <si>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</si>
  <si>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</si>
  <si>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</si>
  <si>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</si>
  <si>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</si>
  <si>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</si>
  <si>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</si>
  <si>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</si>
  <si>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</si>
  <si>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</si>
  <si>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</si>
  <si>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</si>
  <si>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</si>
  <si>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</si>
  <si>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</si>
  <si>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</si>
  <si>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</si>
  <si>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</si>
  <si>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</si>
  <si>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</si>
  <si>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</si>
  <si>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</si>
  <si>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</si>
  <si>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</si>
  <si>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</si>
  <si>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</si>
  <si>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</si>
  <si>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</si>
  <si>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</si>
  <si>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</si>
  <si>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</si>
  <si>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</si>
  <si>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</si>
  <si>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</si>
  <si>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</si>
  <si>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</si>
  <si>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</si>
  <si>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</si>
  <si>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</si>
  <si>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</si>
  <si>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</si>
  <si>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</si>
  <si>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</si>
  <si>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</si>
  <si>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</si>
  <si>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</si>
  <si>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</si>
  <si>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</si>
  <si>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</si>
  <si>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</si>
  <si>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</si>
  <si>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</si>
  <si>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</si>
  <si>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</si>
  <si>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</si>
  <si>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</si>
  <si>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</si>
  <si>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</si>
  <si>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</si>
  <si>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</si>
  <si>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</si>
  <si>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</si>
  <si>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</si>
  <si>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</si>
  <si>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</si>
  <si>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</si>
  <si>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</si>
  <si>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</si>
  <si>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</si>
  <si>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</si>
  <si>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</si>
  <si>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</si>
  <si>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</si>
  <si>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</si>
  <si>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</si>
  <si>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</si>
  <si>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</si>
  <si>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</si>
  <si>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</si>
  <si>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</si>
  <si>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</si>
  <si>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</si>
  <si>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</si>
  <si>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</si>
  <si>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</si>
  <si>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</si>
  <si>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</si>
  <si>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</si>
  <si>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</si>
  <si>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</si>
  <si>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</si>
  <si>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</si>
  <si>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</si>
  <si>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</si>
  <si>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</si>
  <si>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</si>
  <si>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</si>
  <si>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</si>
  <si>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</si>
  <si>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</si>
  <si>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</si>
  <si>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</si>
  <si>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</si>
  <si>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</si>
  <si>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</si>
  <si>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</si>
  <si>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</si>
  <si>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</si>
  <si>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</si>
  <si>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</si>
  <si>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</si>
  <si>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</si>
  <si>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</si>
  <si>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</si>
  <si>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</si>
  <si>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</si>
  <si>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</si>
  <si>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</si>
  <si>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</si>
  <si>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</si>
  <si>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2020г.</t>
  </si>
  <si>
    <t>февраля</t>
  </si>
  <si>
    <t>за   февраль  2020 г.</t>
  </si>
  <si>
    <t>ост.на 01.03</t>
  </si>
  <si>
    <t>прочистка канализации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</si>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</sst>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Font="1" applyBorder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A66" sqref="A66:F6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29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5">
        <f t="shared" si="0"/>
        <v>629.3538594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627.702012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5">
        <f t="shared" si="0"/>
        <v>2064.8092500000002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22.86</v>
      </c>
      <c r="M20" s="33">
        <f>SUM(M6:M19)</f>
        <v>3776.1231564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v>4.83</v>
      </c>
      <c r="M24" s="32">
        <f aca="true" t="shared" si="1" ref="M24:M36">L24*126.87*1.302*1.15</f>
        <v>917.51863833</v>
      </c>
    </row>
    <row r="25" spans="1:13" ht="12.75">
      <c r="A25" t="s">
        <v>106</v>
      </c>
      <c r="J25" s="20">
        <v>2</v>
      </c>
      <c r="K25" s="20" t="s">
        <v>137</v>
      </c>
      <c r="L25" s="25">
        <f>0.06*7.1</f>
        <v>0.426</v>
      </c>
      <c r="M25" s="32">
        <f t="shared" si="1"/>
        <v>80.92400412599999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54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5.256</v>
      </c>
      <c r="M37" s="33">
        <f>SUM(M24:M36)</f>
        <v>998.442642456</v>
      </c>
    </row>
    <row r="38" ht="12.75">
      <c r="K38" s="1" t="s">
        <v>61</v>
      </c>
    </row>
    <row r="39" spans="1:13" ht="12.75">
      <c r="A39" s="2" t="s">
        <v>6</v>
      </c>
      <c r="F39" s="11">
        <v>52498.03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45648.13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0.8695208182097499</v>
      </c>
      <c r="J41" s="20">
        <v>1</v>
      </c>
      <c r="K41" s="20" t="s">
        <v>138</v>
      </c>
      <c r="L41" s="25" t="s">
        <v>139</v>
      </c>
      <c r="M41" s="25">
        <f>6*13.21</f>
        <v>79.26</v>
      </c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250+400+250+400+105+(61.5*13.87)</f>
        <v>2258.005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47906.134999999995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3000*1.302</f>
        <v>3906</v>
      </c>
      <c r="J49" s="20">
        <v>9</v>
      </c>
      <c r="K49" s="20"/>
      <c r="L49" s="25"/>
      <c r="M49" s="25"/>
    </row>
    <row r="50" spans="1:13" ht="12.75">
      <c r="A50" s="55" t="s">
        <v>82</v>
      </c>
      <c r="B50" s="46"/>
      <c r="C50" s="46"/>
      <c r="D50" s="46"/>
      <c r="E50" s="56">
        <v>0</v>
      </c>
      <c r="F50" s="56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11844.97104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46">
        <v>224982</v>
      </c>
      <c r="D57">
        <v>229360</v>
      </c>
      <c r="E57">
        <v>3473</v>
      </c>
      <c r="F57" s="34">
        <f>C57/D57*E57</f>
        <v>3406.707734565748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3776.1231564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998.442642456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0*600*30.2%</f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79.26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0.19</v>
      </c>
      <c r="E64" t="s">
        <v>14</v>
      </c>
      <c r="F64" s="11">
        <f>B64*D64</f>
        <v>659.87</v>
      </c>
      <c r="J64" s="20">
        <v>24</v>
      </c>
      <c r="K64" s="20"/>
      <c r="L64" s="25"/>
      <c r="M64" s="25"/>
    </row>
    <row r="65" spans="1:13" ht="12.75">
      <c r="A65" s="46" t="s">
        <v>83</v>
      </c>
      <c r="B65" s="46"/>
      <c r="C65" s="46"/>
      <c r="D65" s="50">
        <v>0</v>
      </c>
      <c r="E65" s="46"/>
      <c r="F65" s="50">
        <f>D65*E32</f>
        <v>0</v>
      </c>
      <c r="J65" s="20">
        <v>25</v>
      </c>
      <c r="K65" s="20"/>
      <c r="L65" s="25"/>
      <c r="M65" s="25"/>
    </row>
    <row r="66" spans="1:13" ht="12.75">
      <c r="A66" s="59" t="s">
        <v>127</v>
      </c>
      <c r="B66" s="59"/>
      <c r="C66" s="59"/>
      <c r="D66" s="60">
        <v>0</v>
      </c>
      <c r="E66" s="59"/>
      <c r="F66" s="60">
        <v>18940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27860.403533421748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0.23</v>
      </c>
      <c r="E69" t="s">
        <v>14</v>
      </c>
      <c r="F69" s="11">
        <f>B69*D69</f>
        <v>798.7900000000001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</v>
      </c>
      <c r="E72" t="s">
        <v>14</v>
      </c>
      <c r="F72" s="11">
        <f>B72*D72</f>
        <v>3473</v>
      </c>
      <c r="J72" s="20"/>
      <c r="K72" s="20"/>
      <c r="L72" s="30" t="s">
        <v>64</v>
      </c>
      <c r="M72" s="33">
        <f>SUM(M41:M71)</f>
        <v>79.26</v>
      </c>
    </row>
    <row r="73" spans="1:6" ht="12.75">
      <c r="A73" s="4" t="s">
        <v>29</v>
      </c>
      <c r="F73" s="31">
        <f>F69+F72</f>
        <v>4271.79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2.23</v>
      </c>
      <c r="E76" t="s">
        <v>14</v>
      </c>
      <c r="F76" s="11">
        <f>B76*D76</f>
        <v>7744.79</v>
      </c>
    </row>
    <row r="77" spans="1:6" ht="12.75">
      <c r="A77" s="57" t="s">
        <v>31</v>
      </c>
      <c r="B77" s="46"/>
      <c r="C77" s="46"/>
      <c r="D77" s="46"/>
      <c r="E77" s="46"/>
      <c r="F77" s="58">
        <f>SUM(F76)</f>
        <v>7744.79</v>
      </c>
    </row>
    <row r="78" spans="1:6" ht="12.75">
      <c r="A78" s="57" t="s">
        <v>77</v>
      </c>
      <c r="B78" s="46"/>
      <c r="C78" s="46"/>
      <c r="D78" s="56">
        <v>0</v>
      </c>
      <c r="E78" s="46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51721.95457342175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2999.8733652584615</v>
      </c>
    </row>
    <row r="81" spans="1:6" ht="12.75">
      <c r="A81" s="1"/>
      <c r="B81" s="35" t="s">
        <v>128</v>
      </c>
      <c r="C81" s="35"/>
      <c r="D81" s="1"/>
      <c r="E81" s="52"/>
      <c r="F81" s="53">
        <v>2718.6</v>
      </c>
    </row>
    <row r="82" spans="1:6" ht="12.75">
      <c r="A82" s="1"/>
      <c r="B82" s="35" t="s">
        <v>129</v>
      </c>
      <c r="C82" s="35"/>
      <c r="D82" s="1"/>
      <c r="E82" s="52"/>
      <c r="F82" s="53">
        <v>385.12</v>
      </c>
    </row>
    <row r="83" spans="1:6" ht="12.75">
      <c r="A83" s="1"/>
      <c r="B83" s="35" t="s">
        <v>130</v>
      </c>
      <c r="C83" s="35"/>
      <c r="D83" s="1"/>
      <c r="E83" s="52"/>
      <c r="F83" s="53">
        <v>2016.47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59842.01793868022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43862</v>
      </c>
      <c r="C86" s="39">
        <v>-34021</v>
      </c>
      <c r="D86" s="42">
        <f>F43</f>
        <v>47906.134999999995</v>
      </c>
      <c r="E86" s="42">
        <f>F84</f>
        <v>59842.01793868022</v>
      </c>
      <c r="F86" s="43">
        <f>C86+D86-E86</f>
        <v>-45956.882938680224</v>
      </c>
    </row>
    <row r="88" spans="1:6" ht="13.5" thickBot="1">
      <c r="A88" t="s">
        <v>111</v>
      </c>
      <c r="C88" s="48">
        <v>43862</v>
      </c>
      <c r="D88" s="8" t="s">
        <v>112</v>
      </c>
      <c r="E88" s="48">
        <v>43890</v>
      </c>
      <c r="F88" t="s">
        <v>113</v>
      </c>
    </row>
    <row r="89" spans="1:7" ht="13.5" thickBot="1">
      <c r="A89" t="s">
        <v>114</v>
      </c>
      <c r="F89" s="49">
        <f>E86</f>
        <v>59842.01793868022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2020-05-13T12:42:20Z</dcterms:modified>
  <cp:category/>
  <cp:version/>
  <cp:contentType/>
  <cp:contentStatus/>
</cp:coreProperties>
</file>