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<sst xmlns="http://schemas.openxmlformats.org/spreadsheetml/2006/main" count="168" uniqueCount="145">
  <si>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</si>
  <si>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</si>
  <si>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</si>
  <si>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</si>
  <si>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</si>
  <si>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</si>
  <si>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</si>
  <si>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</si>
  <si>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</si>
  <si>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</si>
  <si>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</si>
  <si>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</si>
  <si>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</si>
  <si>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</si>
  <si>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</si>
  <si>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</si>
  <si>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</si>
  <si>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</si>
  <si>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</si>
  <si>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</si>
  <si>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</si>
  <si>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</si>
  <si>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</si>
  <si>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</si>
  <si>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</si>
  <si>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</si>
  <si>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</si>
  <si>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</si>
  <si>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</si>
  <si>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</si>
  <si>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</si>
  <si>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</si>
  <si>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</si>
  <si>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</si>
  <si>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</si>
  <si>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</si>
  <si>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</si>
  <si>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</si>
  <si>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</si>
  <si>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</si>
  <si>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</si>
  <si>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</si>
  <si>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</si>
  <si>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</si>
  <si>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</si>
  <si>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</si>
  <si>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</si>
  <si>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</si>
  <si>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</si>
  <si>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</si>
  <si>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</si>
  <si>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</si>
  <si>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</si>
  <si>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</si>
  <si>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</si>
  <si>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</si>
  <si>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</si>
  <si>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</si>
  <si>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</si>
  <si>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</si>
  <si>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</si>
  <si>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</si>
  <si>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</si>
  <si>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</si>
  <si>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</si>
  <si>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</si>
  <si>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</si>
  <si>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</si>
  <si>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</si>
  <si>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</si>
  <si>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</si>
  <si>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</si>
  <si>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</si>
  <si>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</si>
  <si>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</si>
  <si>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</si>
  <si>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</si>
  <si>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</si>
  <si>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</si>
  <si>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</si>
  <si>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</si>
  <si>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</si>
  <si>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</si>
  <si>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</si>
  <si>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</si>
  <si>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</si>
  <si>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</si>
  <si>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</si>
  <si>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</si>
  <si>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</si>
  <si>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</si>
  <si>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</si>
  <si>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</si>
  <si>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</si>
  <si>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</si>
  <si>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</si>
  <si>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</si>
  <si>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</si>
  <si>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</si>
  <si>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</si>
  <si>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</si>
  <si>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</si>
  <si>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</si>
  <si>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</si>
  <si>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</si>
  <si>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</si>
  <si>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</si>
  <si>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</si>
  <si>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</si>
  <si>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</si>
  <si>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</si>
  <si>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</si>
  <si>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</si>
  <si>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</si>
  <si>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</si>
  <si>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</si>
  <si>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</si>
  <si>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</si>
  <si>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</si>
  <si>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</si>
  <si>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</si>
  <si>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</si>
  <si>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</si>
  <si>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</si>
  <si>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</si>
  <si>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</si>
  <si>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</si>
  <si>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</si>
  <si>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</si>
  <si>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</si>
  <si>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</si>
  <si>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</si>
  <si>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2020г.</t>
  </si>
  <si>
    <t>мая</t>
  </si>
  <si>
    <t>за   май  2020 г.</t>
  </si>
  <si>
    <t>ост.на 01.06</t>
  </si>
  <si>
    <t>смена вентиля д 15 (1шт)</t>
  </si>
  <si>
    <t>вентиль д 15</t>
  </si>
  <si>
    <t>1шт</t>
  </si>
  <si>
    <t xml:space="preserve">смена эл.провода </t>
  </si>
  <si>
    <t>эл.провод</t>
  </si>
  <si>
    <t>2мп</t>
  </si>
  <si>
    <t xml:space="preserve">смена ламп 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</si>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</sst>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4">
        <f t="shared" si="0"/>
        <v>775.7931585600002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10.190000000000001</v>
      </c>
      <c r="M20" s="33">
        <f>SUM(M6:M19)</f>
        <v>2125.0893241200006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0.81</v>
      </c>
      <c r="M24" s="32">
        <f>L24*160.174*1.302*1.15</f>
        <v>194.261109462</v>
      </c>
    </row>
    <row r="25" spans="1:13" ht="12.75">
      <c r="A25" t="s">
        <v>106</v>
      </c>
      <c r="J25" s="20">
        <v>2</v>
      </c>
      <c r="K25" s="20" t="s">
        <v>139</v>
      </c>
      <c r="L25" s="34">
        <f>0.02*19</f>
        <v>0.38</v>
      </c>
      <c r="M25" s="32">
        <f aca="true" t="shared" si="1" ref="M25:M37">L25*160.174*1.302*1.15</f>
        <v>91.13484147599999</v>
      </c>
    </row>
    <row r="26" spans="1:13" ht="12.75">
      <c r="A26" t="s">
        <v>107</v>
      </c>
      <c r="J26" s="20">
        <v>3</v>
      </c>
      <c r="K26" s="20" t="s">
        <v>142</v>
      </c>
      <c r="L26" s="46">
        <v>0.49</v>
      </c>
      <c r="M26" s="32">
        <f t="shared" si="1"/>
        <v>117.51597979799999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1.68</v>
      </c>
      <c r="M38" s="33">
        <f>SUM(M24:M37)</f>
        <v>402.911930736</v>
      </c>
    </row>
    <row r="39" spans="1:11" ht="12.75">
      <c r="A39" s="2" t="s">
        <v>6</v>
      </c>
      <c r="F39" s="11">
        <v>51799.98</v>
      </c>
      <c r="K39" s="1" t="s">
        <v>62</v>
      </c>
    </row>
    <row r="40" spans="1:13" ht="12.75">
      <c r="A40" t="s">
        <v>7</v>
      </c>
      <c r="F40" s="5">
        <v>50727.31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0.9792920769467478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v>279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51732.31</v>
      </c>
      <c r="J43" s="20">
        <v>2</v>
      </c>
      <c r="K43" s="20" t="s">
        <v>140</v>
      </c>
      <c r="L43" s="25" t="s">
        <v>141</v>
      </c>
      <c r="M43" s="25">
        <f>2*7.61</f>
        <v>15.22</v>
      </c>
    </row>
    <row r="44" spans="10:13" ht="12.75">
      <c r="J44" s="20">
        <v>3</v>
      </c>
      <c r="K44" s="20" t="s">
        <v>143</v>
      </c>
      <c r="L44" s="25" t="s">
        <v>144</v>
      </c>
      <c r="M44" s="34">
        <f>7*17.4</f>
        <v>121.79999999999998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6098*1.302</f>
        <v>7939.5960000000005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11324.796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/>
      <c r="K54" s="20"/>
      <c r="L54" s="30" t="s">
        <v>65</v>
      </c>
      <c r="M54" s="33">
        <f>SUM(M42:M53)</f>
        <v>416.02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7">
        <v>302184</v>
      </c>
      <c r="D57">
        <v>229360</v>
      </c>
      <c r="E57">
        <v>3465.6</v>
      </c>
      <c r="F57" s="35">
        <f>C57/D57*E57</f>
        <v>4565.961241716079</v>
      </c>
    </row>
    <row r="58" spans="1:6" ht="12.75">
      <c r="A58" t="s">
        <v>20</v>
      </c>
      <c r="F58" s="35">
        <f>M20</f>
        <v>2125.0893241200006</v>
      </c>
    </row>
    <row r="59" spans="1:6" ht="12.75">
      <c r="A59" t="s">
        <v>21</v>
      </c>
      <c r="F59" s="11">
        <f>M38</f>
        <v>402.911930736</v>
      </c>
    </row>
    <row r="60" spans="1:6" ht="12.75">
      <c r="A60" t="s">
        <v>72</v>
      </c>
      <c r="F60" s="5">
        <f>0*600*1.302</f>
        <v>0</v>
      </c>
    </row>
    <row r="61" spans="1:6" ht="12.75">
      <c r="A61" t="s">
        <v>22</v>
      </c>
      <c r="F61" s="11">
        <f>M54</f>
        <v>416.02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0.43</v>
      </c>
      <c r="E64" t="s">
        <v>14</v>
      </c>
      <c r="F64" s="11">
        <f>B64*D64</f>
        <v>1490.2079999999999</v>
      </c>
    </row>
    <row r="65" spans="1:6" ht="12.75">
      <c r="A65" s="47" t="s">
        <v>131</v>
      </c>
      <c r="B65" s="47"/>
      <c r="C65" s="47"/>
      <c r="D65" s="48"/>
      <c r="E65" s="47"/>
      <c r="F65" s="48">
        <v>0</v>
      </c>
    </row>
    <row r="66" spans="1:6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9000.19049657208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1.17</v>
      </c>
      <c r="E72" t="s">
        <v>14</v>
      </c>
      <c r="F72" s="11">
        <f>B72*D72</f>
        <v>4054.7519999999995</v>
      </c>
    </row>
    <row r="73" spans="1:6" ht="12.75">
      <c r="A73" s="4" t="s">
        <v>29</v>
      </c>
      <c r="F73" s="31">
        <f>F69+F72</f>
        <v>4886.495999999999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2.2</v>
      </c>
      <c r="E76" t="s">
        <v>14</v>
      </c>
      <c r="F76" s="11">
        <f>B76*D76</f>
        <v>7624.320000000001</v>
      </c>
    </row>
    <row r="77" spans="1:6" ht="12.75">
      <c r="A77" s="4" t="s">
        <v>32</v>
      </c>
      <c r="F77" s="31">
        <f>SUM(F76)</f>
        <v>7624.320000000001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32835.80249657208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1904.4765448011808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v>2126.06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40148.43904137326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43952</v>
      </c>
      <c r="C86" s="41">
        <v>-567331</v>
      </c>
      <c r="D86" s="42">
        <f>F43</f>
        <v>51732.31</v>
      </c>
      <c r="E86" s="42">
        <f>F84</f>
        <v>40148.43904137326</v>
      </c>
      <c r="F86" s="43">
        <f>C86+D86-E86</f>
        <v>-555747.1290413733</v>
      </c>
    </row>
    <row r="88" spans="1:6" ht="13.5" thickBot="1">
      <c r="A88" t="s">
        <v>111</v>
      </c>
      <c r="C88" s="50">
        <v>43952</v>
      </c>
      <c r="D88" s="8" t="s">
        <v>112</v>
      </c>
      <c r="E88" s="50">
        <v>43982</v>
      </c>
      <c r="F88" t="s">
        <v>113</v>
      </c>
    </row>
    <row r="89" spans="1:7" ht="13.5" thickBot="1">
      <c r="A89" t="s">
        <v>114</v>
      </c>
      <c r="F89" s="51">
        <f>E86</f>
        <v>40148.43904137326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2017-08-21T12:53:59Z</cp:lastPrinted>
  <dcterms:created xsi:type="dcterms:W3CDTF">2008-08-18T07:30:19Z</dcterms:created>
  <dcterms:modified xsi:type="dcterms:W3CDTF">2020-08-05T11:11:21Z</dcterms:modified>
  <cp:category/>
  <cp:version/>
  <cp:contentType/>
  <cp:contentStatus/>
</cp:coreProperties>
</file>