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<sst xmlns="http://schemas.openxmlformats.org/spreadsheetml/2006/main" count="158" uniqueCount="135">
  <si>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</si>
  <si>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</si>
  <si>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</si>
  <si>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</si>
  <si>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</si>
  <si>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</si>
  <si>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</si>
  <si>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</si>
  <si>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</si>
  <si>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</si>
  <si>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</si>
  <si>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</si>
  <si>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</si>
  <si>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</si>
  <si>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</si>
  <si>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</si>
  <si>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</si>
  <si>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</si>
  <si>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</si>
  <si>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</si>
  <si>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</si>
  <si>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</si>
  <si>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</si>
  <si>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</si>
  <si>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</si>
  <si>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</si>
  <si>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</si>
  <si>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</si>
  <si>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</si>
  <si>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</si>
  <si>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</si>
  <si>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</si>
  <si>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</si>
  <si>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</si>
  <si>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</si>
  <si>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</si>
  <si>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</si>
  <si>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</si>
  <si>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</si>
  <si>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</si>
  <si>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</si>
  <si>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</si>
  <si>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</si>
  <si>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</si>
  <si>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</si>
  <si>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</si>
  <si>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</si>
  <si>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</si>
  <si>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</si>
  <si>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</si>
  <si>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</si>
  <si>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</si>
  <si>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</si>
  <si>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</si>
  <si>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</si>
  <si>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</si>
  <si>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</si>
  <si>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</si>
  <si>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</si>
  <si>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</si>
  <si>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</si>
  <si>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</si>
  <si>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</si>
  <si>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</si>
  <si>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</si>
  <si>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</si>
  <si>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</si>
  <si>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</si>
  <si>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</si>
  <si>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</si>
  <si>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</si>
  <si>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</si>
  <si>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</si>
  <si>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</si>
  <si>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</si>
  <si>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</si>
  <si>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</si>
  <si>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</si>
  <si>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</si>
  <si>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</si>
  <si>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</si>
  <si>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</si>
  <si>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</si>
  <si>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</si>
  <si>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</si>
  <si>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</si>
  <si>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</si>
  <si>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</si>
  <si>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</si>
  <si>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</si>
  <si>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</si>
  <si>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</si>
  <si>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</si>
  <si>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</si>
  <si>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</si>
  <si>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</si>
  <si>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</si>
  <si>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</si>
  <si>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</si>
  <si>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</si>
  <si>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</si>
  <si>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</si>
  <si>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</si>
  <si>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</si>
  <si>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</si>
  <si>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</si>
  <si>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</si>
  <si>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</si>
  <si>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</si>
  <si>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</si>
  <si>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</si>
  <si>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</si>
  <si>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</si>
  <si>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</si>
  <si>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</si>
  <si>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</si>
  <si>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</si>
  <si>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</si>
  <si>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</si>
  <si>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</si>
  <si>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</si>
  <si>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</si>
  <si>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</si>
  <si>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</si>
  <si>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</si>
  <si>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</si>
  <si>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</si>
  <si>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</si>
  <si>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</si>
  <si>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</si>
  <si>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</si>
  <si>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</si>
  <si>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ост.на 01.08</t>
  </si>
  <si>
    <t>июля</t>
  </si>
  <si>
    <t>за   июль 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</si>
</sst>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7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5" sqref="D55:D77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134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L6*160.174*1.302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49">
        <f t="shared" si="0"/>
        <v>1197.05718552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9.6</v>
      </c>
      <c r="M20" s="34">
        <f>SUM(M6:M19)</f>
        <v>2002.0468608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/>
      <c r="L24" s="54"/>
      <c r="M24" s="33">
        <f>L24*160.174*1.302*1.15</f>
        <v>0</v>
      </c>
    </row>
    <row r="25" spans="1:13" ht="12.75">
      <c r="A25" t="s">
        <v>106</v>
      </c>
      <c r="J25" s="36">
        <v>2</v>
      </c>
      <c r="K25" s="35"/>
      <c r="L25" s="54"/>
      <c r="M25" s="33">
        <f aca="true" t="shared" si="1" ref="M25:M32">L25*160.174*1.302*1.15</f>
        <v>0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0</v>
      </c>
      <c r="M33" s="34">
        <f>SUM(M24:M32)</f>
        <v>0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27505.83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35016.32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1.2730508404945424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(439*13.83)+250+400</f>
        <v>6721.37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41737.69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5093.32*1.302</f>
        <v>6631.50264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1664*1.302</f>
        <v>2166.5280000000002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8798.03064</v>
      </c>
      <c r="J52" s="20"/>
      <c r="K52" s="20"/>
      <c r="L52" s="31" t="s">
        <v>64</v>
      </c>
      <c r="M52" s="28">
        <f>SUM(M37:M51)</f>
        <v>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304687</v>
      </c>
      <c r="D58">
        <v>224780.8</v>
      </c>
      <c r="E58">
        <v>2102</v>
      </c>
      <c r="F58" s="37">
        <f>C58/D58*E58</f>
        <v>2849.229444863618</v>
      </c>
    </row>
    <row r="59" spans="1:6" ht="12.75">
      <c r="A59" t="s">
        <v>20</v>
      </c>
      <c r="F59" s="37">
        <f>M20</f>
        <v>2002.0468608</v>
      </c>
    </row>
    <row r="60" spans="1:6" ht="12.75">
      <c r="A60" t="s">
        <v>21</v>
      </c>
      <c r="F60" s="11">
        <f>M33</f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0.26</v>
      </c>
      <c r="E65" t="s">
        <v>14</v>
      </c>
      <c r="F65" s="5">
        <f>B65*D65</f>
        <v>546.52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5397.796305663618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0.24</v>
      </c>
      <c r="E70" t="s">
        <v>14</v>
      </c>
      <c r="F70" s="47">
        <f>B70*D70</f>
        <v>504.47999999999996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1.14</v>
      </c>
      <c r="E73" t="s">
        <v>14</v>
      </c>
      <c r="F73" s="11">
        <f>B73*D73</f>
        <v>2396.2799999999997</v>
      </c>
    </row>
    <row r="74" spans="1:6" ht="12.75">
      <c r="A74" s="4" t="s">
        <v>29</v>
      </c>
      <c r="F74" s="32">
        <f>F70+F73</f>
        <v>2900.7599999999998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2.1</v>
      </c>
      <c r="E77" t="s">
        <v>14</v>
      </c>
      <c r="F77" s="5">
        <f>B77*D77</f>
        <v>4414.2</v>
      </c>
    </row>
    <row r="78" spans="1:6" ht="12.75">
      <c r="A78" s="4" t="s">
        <v>31</v>
      </c>
      <c r="F78" s="8">
        <f>SUM(F77)</f>
        <v>4414.2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21510.786945663618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1247.6256428484899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v>4.6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v>188.54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4">
        <f>F80+F81+F82+F83+F84</f>
        <v>22951.552588512106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132</v>
      </c>
    </row>
    <row r="87" spans="1:6" ht="12.75">
      <c r="A87" s="13"/>
      <c r="B87" s="41">
        <v>44013</v>
      </c>
      <c r="C87" s="42">
        <v>122715</v>
      </c>
      <c r="D87" s="45">
        <f>F44</f>
        <v>41737.69</v>
      </c>
      <c r="E87" s="45">
        <f>F85</f>
        <v>22951.552588512106</v>
      </c>
      <c r="F87" s="46">
        <f>C87+D87-E87</f>
        <v>141501.1374114879</v>
      </c>
    </row>
    <row r="89" spans="1:6" ht="13.5" thickBot="1">
      <c r="A89" t="s">
        <v>111</v>
      </c>
      <c r="C89" s="52">
        <v>44013</v>
      </c>
      <c r="D89" s="8" t="s">
        <v>112</v>
      </c>
      <c r="E89" s="52">
        <v>44043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2019-11-27T10:51:09Z</cp:lastPrinted>
  <dcterms:created xsi:type="dcterms:W3CDTF">2008-08-18T07:30:19Z</dcterms:created>
  <dcterms:modified xsi:type="dcterms:W3CDTF">2020-10-31T11:17:17Z</dcterms:modified>
  <cp:category/>
  <cp:version/>
  <cp:contentType/>
  <cp:contentStatus/>
</cp:coreProperties>
</file>