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<sst xmlns="http://schemas.openxmlformats.org/spreadsheetml/2006/main" count="166" uniqueCount="143">
  <si>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</si>
  <si>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</si>
  <si>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</si>
  <si>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</si>
  <si>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</si>
  <si>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</si>
  <si>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</si>
  <si>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</si>
  <si>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</si>
  <si>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</si>
  <si>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</si>
  <si>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</si>
  <si>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</si>
  <si>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</si>
  <si>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</si>
  <si>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</si>
  <si>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</si>
  <si>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</si>
  <si>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</si>
  <si>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</si>
  <si>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</si>
  <si>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</si>
  <si>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</si>
  <si>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</si>
  <si>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</si>
  <si>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</si>
  <si>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</si>
  <si>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</si>
  <si>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</si>
  <si>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</si>
  <si>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</si>
  <si>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</si>
  <si>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</si>
  <si>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</si>
  <si>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</si>
  <si>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</si>
  <si>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</si>
  <si>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</si>
  <si>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</si>
  <si>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</si>
  <si>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</si>
  <si>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</si>
  <si>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</si>
  <si>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</si>
  <si>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</si>
  <si>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</si>
  <si>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</si>
  <si>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</si>
  <si>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</si>
  <si>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</si>
  <si>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</si>
  <si>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</si>
  <si>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</si>
  <si>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</si>
  <si>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</si>
  <si>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</si>
  <si>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</si>
  <si>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</si>
  <si>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</si>
  <si>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</si>
  <si>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</si>
  <si>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</si>
  <si>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</si>
  <si>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</si>
  <si>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</si>
  <si>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</si>
  <si>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</si>
  <si>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</si>
  <si>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</si>
  <si>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</si>
  <si>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</si>
  <si>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</si>
  <si>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</si>
  <si>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</si>
  <si>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</si>
  <si>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</si>
  <si>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</si>
  <si>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</si>
  <si>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</si>
  <si>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</si>
  <si>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</si>
  <si>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</si>
  <si>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</si>
  <si>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</si>
  <si>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</si>
  <si>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</si>
  <si>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</si>
  <si>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</si>
  <si>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</si>
  <si>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</si>
  <si>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</si>
  <si>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</si>
  <si>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</si>
  <si>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</si>
  <si>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</si>
  <si>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</si>
  <si>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</si>
  <si>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</si>
  <si>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</si>
  <si>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</si>
  <si>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</si>
  <si>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</si>
  <si>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</si>
  <si>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</si>
  <si>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</si>
  <si>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</si>
  <si>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</si>
  <si>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</si>
  <si>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</si>
  <si>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</si>
  <si>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</si>
  <si>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</si>
  <si>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</si>
  <si>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</si>
  <si>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</si>
  <si>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</si>
  <si>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</si>
  <si>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</si>
  <si>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</si>
  <si>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</si>
  <si>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</si>
  <si>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</si>
  <si>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</si>
  <si>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</si>
  <si>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</si>
  <si>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</si>
  <si>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</si>
  <si>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</si>
  <si>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</si>
  <si>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</si>
  <si>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</si>
  <si>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</si>
  <si>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2020г.</t>
  </si>
  <si>
    <t>мая</t>
  </si>
  <si>
    <t>за   май  2020 г.</t>
  </si>
  <si>
    <t>ост.на 01.06</t>
  </si>
  <si>
    <t>прочистка канализации</t>
  </si>
  <si>
    <t xml:space="preserve">смена эл.провода </t>
  </si>
  <si>
    <t>эл.провод</t>
  </si>
  <si>
    <t>4мп</t>
  </si>
  <si>
    <t xml:space="preserve">смена ламп </t>
  </si>
  <si>
    <t>лампа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</si>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</sst>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8">
        <f t="shared" si="0"/>
        <v>1172.03159976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8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10</v>
      </c>
      <c r="M20" s="33">
        <f>SUM(M6:M19)</f>
        <v>2085.4654800000003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L24*160.174*1.302</f>
        <v>1007.2798268400002</v>
      </c>
    </row>
    <row r="25" spans="1:13" ht="12.75">
      <c r="A25" t="s">
        <v>107</v>
      </c>
      <c r="J25" s="20">
        <v>2</v>
      </c>
      <c r="K25" s="20" t="s">
        <v>137</v>
      </c>
      <c r="L25" s="48">
        <f>0.04*19</f>
        <v>0.76</v>
      </c>
      <c r="M25" s="32">
        <f aca="true" t="shared" si="1" ref="M25:M38">L25*160.174*1.302</f>
        <v>158.49537648</v>
      </c>
    </row>
    <row r="26" spans="1:13" ht="12.75">
      <c r="A26" t="s">
        <v>108</v>
      </c>
      <c r="J26" s="20">
        <v>3</v>
      </c>
      <c r="K26" s="20" t="s">
        <v>140</v>
      </c>
      <c r="L26" s="48">
        <f>0.13*7.1</f>
        <v>0.9229999999999999</v>
      </c>
      <c r="M26" s="32">
        <f t="shared" si="1"/>
        <v>192.488463804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6.513</v>
      </c>
      <c r="M39" s="33">
        <f>SUM(M24:M38)</f>
        <v>1358.2636671240002</v>
      </c>
    </row>
    <row r="40" spans="1:11" ht="12.75">
      <c r="A40" s="2" t="s">
        <v>6</v>
      </c>
      <c r="F40" s="11">
        <v>28212.4</v>
      </c>
      <c r="K40" s="1" t="s">
        <v>61</v>
      </c>
    </row>
    <row r="41" spans="1:13" ht="12.75">
      <c r="A41" t="s">
        <v>7</v>
      </c>
      <c r="F41" s="5">
        <v>24530.01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0.8694761877755879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 t="s">
        <v>138</v>
      </c>
      <c r="L43" s="25" t="s">
        <v>139</v>
      </c>
      <c r="M43" s="25">
        <f>4*7.61</f>
        <v>30.44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25035.01</v>
      </c>
      <c r="J44" s="20">
        <v>2</v>
      </c>
      <c r="K44" s="20" t="s">
        <v>141</v>
      </c>
      <c r="L44" s="25" t="s">
        <v>142</v>
      </c>
      <c r="M44" s="25">
        <f>4*17.4</f>
        <v>69.6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7625.57*1.302</f>
        <v>9928.49214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11282.57214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302184</v>
      </c>
      <c r="D58">
        <v>229360</v>
      </c>
      <c r="E58">
        <v>2003.5</v>
      </c>
      <c r="F58" s="34">
        <f>C58/D58*E58</f>
        <v>2639.630467387513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2085.4654800000003</v>
      </c>
      <c r="J59" s="20"/>
      <c r="K59" s="20"/>
      <c r="L59" s="30" t="s">
        <v>64</v>
      </c>
      <c r="M59" s="33">
        <f>SUM(M43:M58)</f>
        <v>100.03999999999999</v>
      </c>
    </row>
    <row r="60" spans="1:6" ht="12.75">
      <c r="A60" t="s">
        <v>21</v>
      </c>
      <c r="F60" s="11">
        <f>M39</f>
        <v>1358.2636671240002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100.03999999999999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0.43</v>
      </c>
      <c r="E65" t="s">
        <v>14</v>
      </c>
      <c r="F65" s="11">
        <f>B65*D65</f>
        <v>861.505</v>
      </c>
    </row>
    <row r="66" spans="1:6" ht="12.75">
      <c r="A66" s="46" t="s">
        <v>75</v>
      </c>
      <c r="B66" s="46"/>
      <c r="C66" s="46"/>
      <c r="D66" s="47"/>
      <c r="E66" s="46"/>
      <c r="F66" s="47">
        <v>0</v>
      </c>
    </row>
    <row r="67" spans="1:6" ht="12.75">
      <c r="A67" s="57" t="s">
        <v>84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7044.9046145115135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1.17</v>
      </c>
      <c r="E73" t="s">
        <v>14</v>
      </c>
      <c r="F73" s="11">
        <f>B73*D73</f>
        <v>2344.095</v>
      </c>
    </row>
    <row r="74" spans="1:6" ht="12.75">
      <c r="A74" s="4" t="s">
        <v>29</v>
      </c>
      <c r="F74" s="31">
        <f>F70+F73</f>
        <v>2824.935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2.2</v>
      </c>
      <c r="E77" t="s">
        <v>14</v>
      </c>
      <c r="F77" s="11">
        <f>B77*D77</f>
        <v>4407.700000000001</v>
      </c>
    </row>
    <row r="78" spans="1:6" ht="12.75">
      <c r="A78" s="4" t="s">
        <v>31</v>
      </c>
      <c r="F78" s="31">
        <f>SUM(F77)</f>
        <v>4407.700000000001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32</v>
      </c>
      <c r="B80" s="1"/>
      <c r="F80" s="31">
        <f>F52+F56+F68+F74+F78+F79</f>
        <v>25560.111754511516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1482.4864817616678</v>
      </c>
      <c r="I81" s="7"/>
    </row>
    <row r="82" spans="1:9" ht="12.75">
      <c r="A82" s="1"/>
      <c r="B82" s="35" t="s">
        <v>128</v>
      </c>
      <c r="C82" s="35"/>
      <c r="D82" s="1"/>
      <c r="E82" s="54"/>
      <c r="F82" s="55">
        <v>818.8</v>
      </c>
      <c r="I82" s="7"/>
    </row>
    <row r="83" spans="1:9" ht="12.75">
      <c r="A83" s="1"/>
      <c r="B83" s="35" t="s">
        <v>129</v>
      </c>
      <c r="C83" s="35"/>
      <c r="D83" s="1"/>
      <c r="E83" s="54"/>
      <c r="F83" s="55">
        <v>115.89</v>
      </c>
      <c r="I83" s="7"/>
    </row>
    <row r="84" spans="1:9" ht="12.75">
      <c r="A84" s="1"/>
      <c r="B84" s="35" t="s">
        <v>130</v>
      </c>
      <c r="C84" s="35"/>
      <c r="D84" s="1"/>
      <c r="E84" s="54"/>
      <c r="F84" s="55">
        <v>613.71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28590.998236273183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43952</v>
      </c>
      <c r="C87" s="39">
        <v>-497395</v>
      </c>
      <c r="D87" s="42">
        <f>F44</f>
        <v>25035.01</v>
      </c>
      <c r="E87" s="42">
        <f>F85</f>
        <v>28590.998236273183</v>
      </c>
      <c r="F87" s="43">
        <f>C87+D87-E87</f>
        <v>-500950.9882362732</v>
      </c>
    </row>
    <row r="89" spans="1:6" ht="13.5" thickBot="1">
      <c r="A89" t="s">
        <v>112</v>
      </c>
      <c r="C89" s="51">
        <v>43952</v>
      </c>
      <c r="D89" s="8" t="s">
        <v>113</v>
      </c>
      <c r="E89" s="51">
        <v>43982</v>
      </c>
      <c r="F89" t="s">
        <v>114</v>
      </c>
    </row>
    <row r="90" spans="1:7" ht="13.5" thickBot="1">
      <c r="A90" t="s">
        <v>115</v>
      </c>
      <c r="F90" s="52">
        <f>E87</f>
        <v>28590.998236273183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2017-08-21T12:52:37Z</cp:lastPrinted>
  <dcterms:created xsi:type="dcterms:W3CDTF">2008-08-18T07:30:19Z</dcterms:created>
  <dcterms:modified xsi:type="dcterms:W3CDTF">2020-08-05T11:15:38Z</dcterms:modified>
  <cp:category/>
  <cp:version/>
  <cp:contentType/>
  <cp:contentStatus/>
</cp:coreProperties>
</file>