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<sst xmlns="http://schemas.openxmlformats.org/spreadsheetml/2006/main" count="159" uniqueCount="136">
  <si>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</si>
  <si>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</si>
  <si>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</si>
  <si>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</si>
  <si>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</si>
  <si>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</si>
  <si>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</si>
  <si>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</si>
  <si>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</si>
  <si>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</si>
  <si>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</si>
  <si>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</si>
  <si>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</si>
  <si>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</si>
  <si>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</si>
  <si>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</si>
  <si>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</si>
  <si>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</si>
  <si>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</si>
  <si>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</si>
  <si>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</si>
  <si>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</si>
  <si>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</si>
  <si>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</si>
  <si>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</si>
  <si>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</si>
  <si>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</si>
  <si>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</si>
  <si>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</si>
  <si>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</si>
  <si>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</si>
  <si>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</si>
  <si>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</si>
  <si>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</si>
  <si>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</si>
  <si>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</si>
  <si>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</si>
  <si>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</si>
  <si>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</si>
  <si>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</si>
  <si>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</si>
  <si>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</si>
  <si>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</si>
  <si>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</si>
  <si>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</si>
  <si>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</si>
  <si>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</si>
  <si>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</si>
  <si>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</si>
  <si>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</si>
  <si>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</si>
  <si>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</si>
  <si>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</si>
  <si>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</si>
  <si>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</si>
  <si>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</si>
  <si>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</si>
  <si>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</si>
  <si>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</si>
  <si>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</si>
  <si>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</si>
  <si>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</si>
  <si>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</si>
  <si>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</si>
  <si>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</si>
  <si>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</si>
  <si>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</si>
  <si>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</si>
  <si>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</si>
  <si>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</si>
  <si>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</si>
  <si>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</si>
  <si>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</si>
  <si>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</si>
  <si>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</si>
  <si>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</si>
  <si>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</si>
  <si>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</si>
  <si>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</si>
  <si>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</si>
  <si>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</si>
  <si>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</si>
  <si>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</si>
  <si>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</si>
  <si>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</si>
  <si>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</si>
  <si>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</si>
  <si>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</si>
  <si>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</si>
  <si>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</si>
  <si>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</si>
  <si>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</si>
  <si>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</si>
  <si>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</si>
  <si>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</si>
  <si>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</si>
  <si>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</si>
  <si>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</si>
  <si>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</si>
  <si>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</si>
  <si>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</si>
  <si>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</si>
  <si>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</si>
  <si>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</si>
  <si>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</si>
  <si>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</si>
  <si>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</si>
  <si>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</si>
  <si>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</si>
  <si>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</si>
  <si>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</si>
  <si>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</si>
  <si>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</si>
  <si>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</si>
  <si>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</si>
  <si>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</si>
  <si>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</si>
  <si>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</si>
  <si>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</si>
  <si>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</si>
  <si>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</si>
  <si>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</si>
  <si>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</si>
  <si>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</si>
  <si>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</si>
  <si>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</si>
  <si>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</si>
  <si>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</si>
  <si>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</si>
  <si>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</si>
  <si>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</si>
  <si>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</si>
  <si>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2020г.</t>
  </si>
  <si>
    <t>августа</t>
  </si>
  <si>
    <t>за   август  2020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</si>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</sst>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7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52">
      <selection activeCell="D64" sqref="D64:D76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8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567.24661056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10</v>
      </c>
      <c r="M17" s="48">
        <f t="shared" si="0"/>
        <v>2085.4654800000003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14.3</v>
      </c>
      <c r="M20" s="33">
        <f>SUM(M6:M19)</f>
        <v>2982.2156364000007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48"/>
      <c r="M24" s="32">
        <f>L24*160.174*1.302*1.15</f>
        <v>0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5">L25*160.174*1.302*1.15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H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7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0</v>
      </c>
      <c r="M36" s="33">
        <f>SUM(M24:M35)</f>
        <v>0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36886.44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36250.41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0.9827570782108548</v>
      </c>
      <c r="J41" s="20">
        <v>2</v>
      </c>
      <c r="K41" s="20"/>
      <c r="L41" s="25"/>
      <c r="M41" s="25"/>
    </row>
    <row r="42" spans="1:13" ht="12.75">
      <c r="A42" t="s">
        <v>131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37405.41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6703*1.302</f>
        <v>8727.306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0">
        <f>1664*1.302</f>
        <v>2166.5280000000002</v>
      </c>
      <c r="J49" s="20">
        <v>10</v>
      </c>
      <c r="K49" s="20"/>
      <c r="L49" s="25"/>
      <c r="M49" s="25"/>
    </row>
    <row r="50" spans="1:13" ht="12.75">
      <c r="A50" s="58" t="s">
        <v>83</v>
      </c>
      <c r="B50" s="49"/>
      <c r="C50" s="59"/>
      <c r="D50" s="59"/>
      <c r="E50" s="60">
        <v>0</v>
      </c>
      <c r="F50" s="61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10893.834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9">
        <v>304687</v>
      </c>
      <c r="D57">
        <v>224780.8</v>
      </c>
      <c r="E57">
        <v>2641.1</v>
      </c>
      <c r="F57" s="34">
        <f>C57/D57*E57</f>
        <v>3579.9714019168896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2982.2156364000007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0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/>
      <c r="K60" s="20"/>
      <c r="L60" s="30" t="s">
        <v>64</v>
      </c>
      <c r="M60" s="33">
        <f>SUM(M40:M59)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0.48</v>
      </c>
      <c r="E64" t="s">
        <v>14</v>
      </c>
      <c r="F64" s="11">
        <f>B64*D64</f>
        <v>1267.7279999999998</v>
      </c>
    </row>
    <row r="65" spans="1:6" ht="12.75">
      <c r="A65" s="49" t="s">
        <v>82</v>
      </c>
      <c r="B65" s="49"/>
      <c r="C65" s="49"/>
      <c r="D65" s="62"/>
      <c r="E65" s="49"/>
      <c r="F65" s="62">
        <v>0</v>
      </c>
    </row>
    <row r="66" spans="1:6" ht="12.75">
      <c r="A66" s="49" t="s">
        <v>84</v>
      </c>
      <c r="B66" s="49"/>
      <c r="C66" s="49"/>
      <c r="D66" s="62">
        <v>0</v>
      </c>
      <c r="E66" s="49"/>
      <c r="F66" s="62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8611.11503831689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0.24</v>
      </c>
      <c r="E69" t="s">
        <v>14</v>
      </c>
      <c r="F69" s="11">
        <f>B69*D69</f>
        <v>633.8639999999999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1.2</v>
      </c>
      <c r="E72" t="s">
        <v>14</v>
      </c>
      <c r="F72" s="11">
        <f>B72*D72</f>
        <v>3169.3199999999997</v>
      </c>
    </row>
    <row r="73" spans="1:6" ht="12.75">
      <c r="A73" s="4" t="s">
        <v>29</v>
      </c>
      <c r="F73" s="31">
        <f>F69+F72</f>
        <v>3803.1839999999997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2.48</v>
      </c>
      <c r="E76" t="s">
        <v>14</v>
      </c>
      <c r="F76" s="11">
        <f>B76*D76</f>
        <v>6549.928</v>
      </c>
    </row>
    <row r="77" spans="1:6" ht="12.75">
      <c r="A77" s="4" t="s">
        <v>31</v>
      </c>
      <c r="F77" s="31">
        <f>SUM(F76)</f>
        <v>6549.928</v>
      </c>
    </row>
    <row r="78" spans="1:6" ht="12.75">
      <c r="A78" s="63" t="s">
        <v>77</v>
      </c>
      <c r="B78" s="49"/>
      <c r="C78" s="49"/>
      <c r="D78" s="64">
        <v>0</v>
      </c>
      <c r="E78" s="49"/>
      <c r="F78" s="65">
        <f>D78*E32</f>
        <v>0</v>
      </c>
    </row>
    <row r="79" spans="1:6" ht="12.75">
      <c r="A79" s="1" t="s">
        <v>32</v>
      </c>
      <c r="B79" s="1"/>
      <c r="F79" s="31">
        <f>F51+F55+F67+F73+F77+F78</f>
        <v>29858.06103831689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1731.7675402223795</v>
      </c>
    </row>
    <row r="81" spans="1:6" ht="12.75">
      <c r="A81" s="1"/>
      <c r="B81" s="35" t="s">
        <v>128</v>
      </c>
      <c r="C81" s="35"/>
      <c r="D81" s="1"/>
      <c r="E81" s="55"/>
      <c r="F81" s="56">
        <f>(1610.65*4)+1610.65</f>
        <v>8053.25</v>
      </c>
    </row>
    <row r="82" spans="1:6" ht="12.75">
      <c r="A82" s="1"/>
      <c r="B82" s="35" t="s">
        <v>129</v>
      </c>
      <c r="C82" s="35"/>
      <c r="D82" s="1"/>
      <c r="E82" s="55"/>
      <c r="F82" s="56">
        <v>290.45</v>
      </c>
    </row>
    <row r="83" spans="1:6" ht="12.75">
      <c r="A83" s="1"/>
      <c r="B83" s="35" t="s">
        <v>130</v>
      </c>
      <c r="C83" s="35"/>
      <c r="D83" s="1"/>
      <c r="E83" s="55"/>
      <c r="F83" s="56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39933.52857853926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44044</v>
      </c>
      <c r="C86" s="39">
        <v>8712</v>
      </c>
      <c r="D86" s="44">
        <f>F43</f>
        <v>37405.41</v>
      </c>
      <c r="E86" s="44">
        <f>F84</f>
        <v>39933.52857853926</v>
      </c>
      <c r="F86" s="45">
        <f>C86+D86-E86</f>
        <v>6183.881421460741</v>
      </c>
    </row>
    <row r="88" spans="1:6" ht="13.5" thickBot="1">
      <c r="A88" t="s">
        <v>112</v>
      </c>
      <c r="C88" s="52">
        <v>44044</v>
      </c>
      <c r="D88" s="8" t="s">
        <v>113</v>
      </c>
      <c r="E88" s="52">
        <v>44073</v>
      </c>
      <c r="F88" t="s">
        <v>114</v>
      </c>
    </row>
    <row r="89" spans="1:7" ht="13.5" thickBot="1">
      <c r="A89" t="s">
        <v>115</v>
      </c>
      <c r="F89" s="53">
        <f>E86</f>
        <v>39933.52857853926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2020-09-12T14:10:12Z</cp:lastPrinted>
  <dcterms:created xsi:type="dcterms:W3CDTF">2008-08-18T07:30:19Z</dcterms:created>
  <dcterms:modified xsi:type="dcterms:W3CDTF">2020-11-12T18:28:29Z</dcterms:modified>
  <cp:category/>
  <cp:version/>
  <cp:contentType/>
  <cp:contentStatus/>
</cp:coreProperties>
</file>