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<sst xmlns="http://schemas.openxmlformats.org/spreadsheetml/2006/main" count="162" uniqueCount="139">
  <si>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</si>
  <si>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</si>
  <si>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</si>
  <si>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</si>
  <si>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</si>
  <si>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</si>
  <si>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</si>
  <si>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</si>
  <si>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</si>
  <si>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</si>
  <si>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</si>
  <si>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</si>
  <si>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</si>
  <si>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</si>
  <si>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</si>
  <si>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</si>
  <si>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</si>
  <si>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</si>
  <si>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</si>
  <si>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</si>
  <si>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</si>
  <si>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</si>
  <si>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</si>
  <si>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</si>
  <si>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</si>
  <si>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</si>
  <si>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</si>
  <si>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</si>
  <si>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</si>
  <si>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</si>
  <si>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</si>
  <si>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</si>
  <si>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</si>
  <si>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</si>
  <si>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</si>
  <si>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</si>
  <si>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</si>
  <si>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</si>
  <si>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</si>
  <si>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</si>
  <si>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</si>
  <si>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</si>
  <si>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</si>
  <si>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</si>
  <si>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</si>
  <si>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</si>
  <si>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</si>
  <si>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</si>
  <si>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</si>
  <si>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</si>
  <si>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</si>
  <si>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</si>
  <si>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</si>
  <si>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</si>
  <si>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</si>
  <si>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</si>
  <si>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</si>
  <si>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</si>
  <si>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</si>
  <si>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</si>
  <si>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</si>
  <si>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</si>
  <si>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</si>
  <si>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</si>
  <si>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</si>
  <si>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</si>
  <si>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</si>
  <si>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</si>
  <si>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</si>
  <si>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</si>
  <si>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</si>
  <si>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</si>
  <si>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</si>
  <si>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</si>
  <si>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</si>
  <si>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</si>
  <si>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</si>
  <si>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</si>
  <si>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</si>
  <si>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</si>
  <si>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</si>
  <si>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</si>
  <si>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</si>
  <si>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</si>
  <si>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</si>
  <si>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</si>
  <si>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</si>
  <si>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</si>
  <si>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</si>
  <si>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</si>
  <si>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</si>
  <si>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</si>
  <si>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</si>
  <si>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</si>
  <si>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</si>
  <si>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</si>
  <si>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</si>
  <si>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</si>
  <si>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</si>
  <si>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</si>
  <si>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</si>
  <si>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</si>
  <si>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</si>
  <si>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</si>
  <si>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</si>
  <si>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</si>
  <si>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</si>
  <si>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</si>
  <si>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</si>
  <si>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</si>
  <si>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</si>
  <si>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</si>
  <si>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</si>
  <si>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</si>
  <si>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</si>
  <si>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</si>
  <si>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</si>
  <si>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</si>
  <si>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</si>
  <si>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</si>
  <si>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</si>
  <si>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</si>
  <si>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</si>
  <si>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</si>
  <si>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</si>
  <si>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</si>
  <si>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</si>
  <si>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</si>
  <si>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</si>
  <si>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</si>
  <si>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</si>
  <si>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</si>
  <si>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2020г.</t>
  </si>
  <si>
    <t>июня</t>
  </si>
  <si>
    <t>за   июнь  2020 г.</t>
  </si>
  <si>
    <t>ост.на 01.07</t>
  </si>
  <si>
    <t>ремонт (договор)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</si>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</sst>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4">
      <selection activeCell="F50" sqref="F50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6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2139.68758248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17.07</v>
      </c>
      <c r="M20" s="34">
        <f>SUM(M6:M19)</f>
        <v>3559.8895743600006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/>
      <c r="M24" s="33">
        <v>1782</v>
      </c>
    </row>
    <row r="25" spans="1:13" ht="12.75">
      <c r="A25" t="s">
        <v>113</v>
      </c>
      <c r="J25" s="35">
        <v>2</v>
      </c>
      <c r="K25" s="36" t="s">
        <v>137</v>
      </c>
      <c r="L25" s="53">
        <v>203.7</v>
      </c>
      <c r="M25" s="33">
        <f aca="true" t="shared" si="1" ref="M25:M34">L25*160.174*1.302*1.15</f>
        <v>48853.071601740005</v>
      </c>
    </row>
    <row r="26" spans="1:13" ht="12.75">
      <c r="A26" t="s">
        <v>114</v>
      </c>
      <c r="J26" s="35">
        <v>3</v>
      </c>
      <c r="K26" s="36" t="s">
        <v>138</v>
      </c>
      <c r="L26" s="53">
        <v>3.12</v>
      </c>
      <c r="M26" s="33">
        <f t="shared" si="1"/>
        <v>748.265014224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206.82</v>
      </c>
      <c r="M35" s="34">
        <f>SUM(M24:M34)</f>
        <v>51383.336615964006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46671.12-0.01</f>
        <v>46671.11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55732.52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1.1941545851384292</v>
      </c>
      <c r="J42" s="20">
        <v>4</v>
      </c>
      <c r="K42" s="20"/>
      <c r="L42" s="25"/>
      <c r="M42" s="25"/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400+250+400+(920.3*12.8)</f>
        <v>12829.84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68562.36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8014.24*1.302</f>
        <v>10434.54048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13142.70048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0.5</v>
      </c>
      <c r="E55" t="s">
        <v>14</v>
      </c>
      <c r="F55" s="11">
        <f>B55*D55</f>
        <v>619.7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619.7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294051</v>
      </c>
      <c r="D58">
        <v>224780.8</v>
      </c>
      <c r="E58">
        <v>3654.2</v>
      </c>
      <c r="F58" s="37">
        <f>C58/D58*E58</f>
        <v>4780.3066996825355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3559.8895743600006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51383.336615964006</v>
      </c>
      <c r="J60" s="20"/>
      <c r="K60" s="20"/>
      <c r="L60" s="31" t="s">
        <v>63</v>
      </c>
      <c r="M60" s="28">
        <f>SUM(M39:M59)</f>
        <v>0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0.31</v>
      </c>
      <c r="E65" t="s">
        <v>14</v>
      </c>
      <c r="F65" s="11">
        <f>B65*D65</f>
        <v>1133.36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60856.892890006544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1.32</v>
      </c>
      <c r="E73" t="s">
        <v>14</v>
      </c>
      <c r="F73" s="11">
        <f>B73*D73</f>
        <v>4825.92</v>
      </c>
    </row>
    <row r="74" spans="1:6" ht="12.75">
      <c r="A74" s="4" t="s">
        <v>29</v>
      </c>
      <c r="F74" s="32">
        <f>F70+F73</f>
        <v>5703.36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2.45</v>
      </c>
      <c r="E77" t="s">
        <v>14</v>
      </c>
      <c r="F77" s="11">
        <f>B77*D77</f>
        <v>8957.2</v>
      </c>
    </row>
    <row r="78" spans="1:6" ht="12.75">
      <c r="A78" s="4" t="s">
        <v>31</v>
      </c>
      <c r="F78" s="32">
        <f>SUM(F77)</f>
        <v>8957.2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89279.85337000655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5178.231495460379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97294.07486546693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43983</v>
      </c>
      <c r="C87" s="42">
        <v>81893</v>
      </c>
      <c r="D87" s="45">
        <f>F44</f>
        <v>68562.36</v>
      </c>
      <c r="E87" s="45">
        <f>F85</f>
        <v>97294.07486546693</v>
      </c>
      <c r="F87" s="46">
        <f>C87+D87-E87</f>
        <v>53161.28513453306</v>
      </c>
    </row>
    <row r="89" spans="1:6" ht="13.5" thickBot="1">
      <c r="A89" t="s">
        <v>86</v>
      </c>
      <c r="C89" s="51">
        <v>43983</v>
      </c>
      <c r="D89" s="8" t="s">
        <v>87</v>
      </c>
      <c r="E89" s="51">
        <v>44012</v>
      </c>
      <c r="F89" t="s">
        <v>88</v>
      </c>
    </row>
    <row r="90" spans="1:7" ht="13.5" thickBot="1">
      <c r="A90" t="s">
        <v>89</v>
      </c>
      <c r="F90" s="52">
        <f>E87</f>
        <v>97294.07486546693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2017-08-21T12:44:58Z</cp:lastPrinted>
  <dcterms:created xsi:type="dcterms:W3CDTF">2008-08-18T07:30:19Z</dcterms:created>
  <dcterms:modified xsi:type="dcterms:W3CDTF">2020-09-06T17:14:54Z</dcterms:modified>
  <cp:category/>
  <cp:version/>
  <cp:contentType/>
  <cp:contentStatus/>
</cp:coreProperties>
</file>