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<sst xmlns="http://schemas.openxmlformats.org/spreadsheetml/2006/main" count="161" uniqueCount="138">
  <si>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</si>
  <si>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</si>
  <si>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</si>
  <si>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</si>
  <si>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</si>
  <si>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</si>
  <si>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</si>
  <si>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</si>
  <si>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</si>
  <si>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</si>
  <si>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</si>
  <si>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</si>
  <si>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</si>
  <si>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</si>
  <si>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</si>
  <si>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</si>
  <si>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</si>
  <si>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</si>
  <si>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</si>
  <si>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</si>
  <si>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</si>
  <si>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</si>
  <si>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</si>
  <si>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</si>
  <si>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</si>
  <si>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</si>
  <si>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</si>
  <si>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</si>
  <si>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</si>
  <si>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</si>
  <si>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</si>
  <si>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</si>
  <si>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</si>
  <si>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</si>
  <si>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</si>
  <si>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</si>
  <si>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</si>
  <si>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</si>
  <si>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</si>
  <si>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</si>
  <si>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</si>
  <si>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</si>
  <si>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</si>
  <si>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</si>
  <si>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</si>
  <si>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</si>
  <si>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</si>
  <si>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</si>
  <si>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</si>
  <si>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</si>
  <si>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</si>
  <si>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</si>
  <si>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</si>
  <si>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</si>
  <si>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</si>
  <si>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</si>
  <si>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</si>
  <si>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</si>
  <si>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</si>
  <si>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</si>
  <si>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</si>
  <si>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</si>
  <si>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</si>
  <si>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</si>
  <si>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</si>
  <si>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</si>
  <si>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</si>
  <si>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</si>
  <si>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</si>
  <si>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</si>
  <si>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</si>
  <si>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</si>
  <si>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</si>
  <si>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</si>
  <si>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</si>
  <si>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</si>
  <si>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</si>
  <si>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</si>
  <si>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</si>
  <si>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</si>
  <si>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</si>
  <si>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</si>
  <si>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</si>
  <si>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</si>
  <si>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</si>
  <si>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</si>
  <si>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</si>
  <si>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</si>
  <si>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</si>
  <si>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</si>
  <si>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</si>
  <si>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</si>
  <si>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</si>
  <si>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</si>
  <si>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</si>
  <si>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</si>
  <si>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</si>
  <si>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</si>
  <si>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</si>
  <si>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</si>
  <si>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</si>
  <si>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</si>
  <si>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</si>
  <si>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</si>
  <si>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</si>
  <si>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</si>
  <si>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</si>
  <si>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</si>
  <si>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</si>
  <si>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</si>
  <si>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</si>
  <si>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13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</si>
  <si>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</si>
  <si>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</si>
  <si>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</si>
  <si>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</si>
  <si>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</si>
  <si>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</si>
  <si>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</si>
  <si>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</si>
  <si>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</si>
  <si>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</si>
  <si>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</si>
  <si>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</si>
  <si>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</si>
  <si>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</si>
  <si>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</si>
  <si>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</si>
  <si>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</si>
  <si>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</si>
  <si>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</si>
  <si>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(интер-телеком,видикон)</t>
  </si>
  <si>
    <t>2020г.</t>
  </si>
  <si>
    <t>июня</t>
  </si>
  <si>
    <t>за   июнь  2020 г.</t>
  </si>
  <si>
    <t>ост.на 01.07</t>
  </si>
  <si>
    <t>Промывка, опрессовка системы отопления</t>
  </si>
  <si>
    <t>Демонтаж, монтаж эл.узла при смене сопла (1шт)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</si>
</sst>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K24" sqref="K24:L25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87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6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3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48">
        <f>L6*160.174*1.302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L7*160.174*1.302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5.62</v>
      </c>
      <c r="M11" s="48">
        <f t="shared" si="0"/>
        <v>1172.03159976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2.8</v>
      </c>
      <c r="M13" s="48">
        <f t="shared" si="0"/>
        <v>583.9303344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2.81</v>
      </c>
      <c r="M16" s="48">
        <f t="shared" si="0"/>
        <v>586.01579988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48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8">
        <f t="shared" si="0"/>
        <v>225.23027184000006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48">
        <f t="shared" si="0"/>
        <v>104.27327400000001</v>
      </c>
    </row>
    <row r="20" spans="1:13" ht="12.75">
      <c r="A20" t="s">
        <v>127</v>
      </c>
      <c r="J20" s="20"/>
      <c r="K20" s="27" t="s">
        <v>57</v>
      </c>
      <c r="L20" s="28">
        <f>SUM(L6:L19)</f>
        <v>12.81</v>
      </c>
      <c r="M20" s="33">
        <f>SUM(M6:M19)</f>
        <v>2671.4812798800003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25">
        <v>60.92</v>
      </c>
      <c r="M24" s="32">
        <f>L24*160.174*1.302</f>
        <v>12704.65570416</v>
      </c>
    </row>
    <row r="25" spans="1:13" ht="12.75">
      <c r="A25" t="s">
        <v>107</v>
      </c>
      <c r="J25" s="20">
        <v>2</v>
      </c>
      <c r="K25" s="20" t="s">
        <v>137</v>
      </c>
      <c r="L25" s="48">
        <v>3.12</v>
      </c>
      <c r="M25" s="32">
        <f aca="true" t="shared" si="1" ref="M25:M38">L25*160.174*1.302</f>
        <v>650.66522976</v>
      </c>
    </row>
    <row r="26" spans="1:13" ht="12.75">
      <c r="A26" t="s">
        <v>108</v>
      </c>
      <c r="J26" s="20">
        <v>3</v>
      </c>
      <c r="K26" s="20"/>
      <c r="L26" s="48"/>
      <c r="M26" s="32">
        <f t="shared" si="1"/>
        <v>0</v>
      </c>
    </row>
    <row r="27" spans="1:13" ht="12.75">
      <c r="A27" s="50" t="s">
        <v>109</v>
      </c>
      <c r="B27" s="50"/>
      <c r="C27" s="50"/>
      <c r="D27" s="50"/>
      <c r="E27" s="50"/>
      <c r="F27" s="50"/>
      <c r="G27" s="50"/>
      <c r="J27" s="20">
        <v>4</v>
      </c>
      <c r="K27" s="20"/>
      <c r="L27" s="48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2003.5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702.3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142.4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28">
        <f>SUM(L24:L38)</f>
        <v>64.04</v>
      </c>
      <c r="M39" s="33">
        <f>SUM(M24:M38)</f>
        <v>13355.32093392</v>
      </c>
    </row>
    <row r="40" spans="1:11" ht="12.75">
      <c r="A40" s="2" t="s">
        <v>6</v>
      </c>
      <c r="F40" s="11">
        <v>21386.46</v>
      </c>
      <c r="K40" s="1" t="s">
        <v>61</v>
      </c>
    </row>
    <row r="41" spans="1:13" ht="12.75">
      <c r="A41" t="s">
        <v>7</v>
      </c>
      <c r="F41" s="5">
        <v>26841.18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1.255054833759304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131</v>
      </c>
      <c r="F43" s="5">
        <f>400+105</f>
        <v>505</v>
      </c>
      <c r="J43" s="20">
        <v>1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27346.18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4610*1.302</f>
        <v>6002.22</v>
      </c>
      <c r="J49" s="20">
        <v>7</v>
      </c>
      <c r="K49" s="20"/>
      <c r="L49" s="25"/>
      <c r="M49" s="25"/>
    </row>
    <row r="50" spans="1:13" ht="12.75">
      <c r="A50" s="6" t="s">
        <v>15</v>
      </c>
      <c r="F50" s="5">
        <f>1040*1.302</f>
        <v>1354.0800000000002</v>
      </c>
      <c r="J50" s="20">
        <v>8</v>
      </c>
      <c r="K50" s="20"/>
      <c r="L50" s="25"/>
      <c r="M50" s="25"/>
    </row>
    <row r="51" spans="1:13" ht="12.75">
      <c r="A51" s="56" t="s">
        <v>83</v>
      </c>
      <c r="B51" s="57"/>
      <c r="C51" s="57"/>
      <c r="D51" s="57"/>
      <c r="E51" s="58">
        <v>0</v>
      </c>
      <c r="F51" s="59">
        <f>E51*E33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7356.3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C54" s="13"/>
      <c r="D54" s="45">
        <v>0</v>
      </c>
      <c r="E54" s="13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702.3</v>
      </c>
      <c r="C55" t="s">
        <v>13</v>
      </c>
      <c r="D55" s="5">
        <v>0.5</v>
      </c>
      <c r="E55" t="s">
        <v>14</v>
      </c>
      <c r="F55" s="5">
        <f>B55*D55</f>
        <v>351.15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351.15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49">
        <v>294051</v>
      </c>
      <c r="D58">
        <v>224780.8</v>
      </c>
      <c r="E58">
        <v>2003.5</v>
      </c>
      <c r="F58" s="34">
        <f>C58/D58*E58</f>
        <v>2620.914146137037</v>
      </c>
      <c r="J58" s="20">
        <v>16</v>
      </c>
      <c r="K58" s="20"/>
      <c r="L58" s="25"/>
      <c r="M58" s="25"/>
    </row>
    <row r="59" spans="1:13" ht="12.75">
      <c r="A59" t="s">
        <v>20</v>
      </c>
      <c r="F59" s="34">
        <f>M20</f>
        <v>2671.4812798800003</v>
      </c>
      <c r="J59" s="20"/>
      <c r="K59" s="20"/>
      <c r="L59" s="30" t="s">
        <v>64</v>
      </c>
      <c r="M59" s="33">
        <f>SUM(M43:M58)</f>
        <v>0</v>
      </c>
    </row>
    <row r="60" spans="1:6" ht="12.75">
      <c r="A60" t="s">
        <v>21</v>
      </c>
      <c r="F60" s="11">
        <f>M39</f>
        <v>13355.32093392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22</v>
      </c>
      <c r="F62" s="11">
        <f>M59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2003.5</v>
      </c>
      <c r="C65" t="s">
        <v>13</v>
      </c>
      <c r="D65" s="11">
        <v>0.31</v>
      </c>
      <c r="E65" t="s">
        <v>14</v>
      </c>
      <c r="F65" s="11">
        <f>B65*D65</f>
        <v>621.085</v>
      </c>
    </row>
    <row r="66" spans="1:6" ht="12.75">
      <c r="A66" s="46" t="s">
        <v>75</v>
      </c>
      <c r="B66" s="46"/>
      <c r="C66" s="46"/>
      <c r="D66" s="47"/>
      <c r="E66" s="46"/>
      <c r="F66" s="47">
        <v>0</v>
      </c>
    </row>
    <row r="67" spans="1:6" ht="12.75">
      <c r="A67" s="57" t="s">
        <v>84</v>
      </c>
      <c r="B67" s="57"/>
      <c r="C67" s="57"/>
      <c r="D67" s="59">
        <v>0</v>
      </c>
      <c r="E67" s="57"/>
      <c r="F67" s="59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19268.80135993704</v>
      </c>
    </row>
    <row r="69" ht="12.75">
      <c r="A69" s="4" t="s">
        <v>26</v>
      </c>
    </row>
    <row r="70" spans="1:6" ht="12.75">
      <c r="A70" t="s">
        <v>27</v>
      </c>
      <c r="B70">
        <v>2003.5</v>
      </c>
      <c r="C70" t="s">
        <v>65</v>
      </c>
      <c r="D70" s="5">
        <v>0.24</v>
      </c>
      <c r="E70" t="s">
        <v>14</v>
      </c>
      <c r="F70" s="11">
        <f>B70*D70</f>
        <v>480.84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2003.5</v>
      </c>
      <c r="C73" t="s">
        <v>13</v>
      </c>
      <c r="D73" s="11">
        <v>1.32</v>
      </c>
      <c r="E73" t="s">
        <v>14</v>
      </c>
      <c r="F73" s="11">
        <f>B73*D73</f>
        <v>2644.6200000000003</v>
      </c>
    </row>
    <row r="74" spans="1:6" ht="12.75">
      <c r="A74" s="4" t="s">
        <v>29</v>
      </c>
      <c r="F74" s="31">
        <f>F70+F73</f>
        <v>3125.4600000000005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2003.5</v>
      </c>
      <c r="C77" t="s">
        <v>13</v>
      </c>
      <c r="D77" s="11">
        <v>2.45</v>
      </c>
      <c r="E77" t="s">
        <v>14</v>
      </c>
      <c r="F77" s="11">
        <f>B77*D77</f>
        <v>4908.575000000001</v>
      </c>
    </row>
    <row r="78" spans="1:6" ht="12.75">
      <c r="A78" s="4" t="s">
        <v>31</v>
      </c>
      <c r="F78" s="31">
        <f>SUM(F77)</f>
        <v>4908.575000000001</v>
      </c>
    </row>
    <row r="79" spans="1:6" ht="12.75">
      <c r="A79" s="60" t="s">
        <v>78</v>
      </c>
      <c r="B79" s="57"/>
      <c r="C79" s="57"/>
      <c r="D79" s="58">
        <v>0</v>
      </c>
      <c r="E79" s="57"/>
      <c r="F79" s="61">
        <f>D79*E33</f>
        <v>0</v>
      </c>
    </row>
    <row r="80" spans="1:6" ht="12.75">
      <c r="A80" s="1" t="s">
        <v>32</v>
      </c>
      <c r="B80" s="1"/>
      <c r="F80" s="31">
        <f>F52+F56+F68+F74+F78+F79</f>
        <v>35010.28635993704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2030.5966088763482</v>
      </c>
      <c r="I81" s="7"/>
    </row>
    <row r="82" spans="1:9" ht="12.75">
      <c r="A82" s="1"/>
      <c r="B82" s="35" t="s">
        <v>128</v>
      </c>
      <c r="C82" s="35"/>
      <c r="D82" s="1"/>
      <c r="E82" s="54"/>
      <c r="F82" s="55">
        <v>818.8</v>
      </c>
      <c r="I82" s="7"/>
    </row>
    <row r="83" spans="1:9" ht="12.75">
      <c r="A83" s="1"/>
      <c r="B83" s="35" t="s">
        <v>129</v>
      </c>
      <c r="C83" s="35"/>
      <c r="D83" s="1"/>
      <c r="E83" s="54"/>
      <c r="F83" s="55">
        <v>115.89</v>
      </c>
      <c r="I83" s="7"/>
    </row>
    <row r="84" spans="1:9" ht="12.75">
      <c r="A84" s="1"/>
      <c r="B84" s="35" t="s">
        <v>130</v>
      </c>
      <c r="C84" s="35"/>
      <c r="D84" s="1"/>
      <c r="E84" s="54"/>
      <c r="F84" s="55">
        <f>613.71+115.89</f>
        <v>729.6</v>
      </c>
      <c r="I84" s="7"/>
    </row>
    <row r="85" spans="1:6" ht="13.5">
      <c r="A85" s="12" t="s">
        <v>34</v>
      </c>
      <c r="B85" s="12"/>
      <c r="C85" s="44"/>
      <c r="D85" s="12"/>
      <c r="E85" s="12"/>
      <c r="F85" s="41">
        <f>F80+F81+F82+F83+F84</f>
        <v>38705.172968813386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43983</v>
      </c>
      <c r="C87" s="39">
        <v>-500951</v>
      </c>
      <c r="D87" s="42">
        <f>F44</f>
        <v>27346.18</v>
      </c>
      <c r="E87" s="42">
        <f>F85</f>
        <v>38705.172968813386</v>
      </c>
      <c r="F87" s="43">
        <f>C87+D87-E87</f>
        <v>-512309.9929688134</v>
      </c>
    </row>
    <row r="89" spans="1:6" ht="13.5" thickBot="1">
      <c r="A89" t="s">
        <v>112</v>
      </c>
      <c r="C89" s="51">
        <v>43983</v>
      </c>
      <c r="D89" s="8" t="s">
        <v>113</v>
      </c>
      <c r="E89" s="51">
        <v>44012</v>
      </c>
      <c r="F89" t="s">
        <v>114</v>
      </c>
    </row>
    <row r="90" spans="1:7" ht="13.5" thickBot="1">
      <c r="A90" t="s">
        <v>115</v>
      </c>
      <c r="F90" s="52">
        <f>E87</f>
        <v>38705.172968813386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2020-09-12T14:10:36Z</cp:lastPrinted>
  <dcterms:created xsi:type="dcterms:W3CDTF">2008-08-18T07:30:19Z</dcterms:created>
  <dcterms:modified xsi:type="dcterms:W3CDTF">2020-09-12T14:10:38Z</dcterms:modified>
  <cp:category/>
  <cp:version/>
  <cp:contentType/>
  <cp:contentStatus/>
</cp:coreProperties>
</file>