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<sst xmlns="http://schemas.openxmlformats.org/spreadsheetml/2006/main" count="163" uniqueCount="140">
  <si>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</si>
  <si>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</si>
  <si>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</si>
  <si>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</si>
  <si>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</si>
  <si>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</si>
  <si>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</si>
  <si>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</si>
  <si>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</si>
  <si>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</si>
  <si>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</si>
  <si>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</si>
  <si>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</si>
  <si>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</si>
  <si>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</si>
  <si>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</si>
  <si>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</si>
  <si>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</si>
  <si>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</si>
  <si>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</si>
  <si>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</si>
  <si>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</si>
  <si>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</si>
  <si>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</si>
  <si>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</si>
  <si>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</si>
  <si>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</si>
  <si>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</si>
  <si>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</si>
  <si>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</si>
  <si>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</si>
  <si>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</si>
  <si>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</si>
  <si>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</si>
  <si>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</si>
  <si>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</si>
  <si>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</si>
  <si>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</si>
  <si>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</si>
  <si>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</si>
  <si>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</si>
  <si>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</si>
  <si>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</si>
  <si>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</si>
  <si>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</si>
  <si>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</si>
  <si>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</si>
  <si>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</si>
  <si>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</si>
  <si>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</si>
  <si>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</si>
  <si>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</si>
  <si>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</si>
  <si>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</si>
  <si>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</si>
  <si>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</si>
  <si>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</si>
  <si>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</si>
  <si>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</si>
  <si>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</si>
  <si>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</si>
  <si>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</si>
  <si>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</si>
  <si>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</si>
  <si>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</si>
  <si>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</si>
  <si>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</si>
  <si>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</si>
  <si>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</si>
  <si>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</si>
  <si>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</si>
  <si>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</si>
  <si>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</si>
  <si>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</si>
  <si>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</si>
  <si>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</si>
  <si>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</si>
  <si>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</si>
  <si>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</si>
  <si>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</si>
  <si>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</si>
  <si>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</si>
  <si>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</si>
  <si>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</si>
  <si>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</si>
  <si>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</si>
  <si>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</si>
  <si>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</si>
  <si>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</si>
  <si>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</si>
  <si>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</si>
  <si>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</si>
  <si>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</si>
  <si>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</si>
  <si>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</si>
  <si>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</si>
  <si>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</si>
  <si>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</si>
  <si>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</si>
  <si>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</si>
  <si>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</si>
  <si>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</si>
  <si>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</si>
  <si>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</si>
  <si>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</si>
  <si>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</si>
  <si>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</si>
  <si>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</si>
  <si>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</si>
  <si>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</si>
  <si>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</si>
  <si>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</si>
  <si>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</si>
  <si>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</si>
  <si>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</si>
  <si>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</si>
  <si>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</si>
  <si>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</si>
  <si>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</si>
  <si>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</si>
  <si>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</si>
  <si>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</si>
  <si>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</si>
  <si>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</si>
  <si>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</si>
  <si>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</si>
  <si>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</si>
  <si>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</si>
  <si>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</si>
  <si>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</si>
  <si>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</si>
  <si>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</si>
  <si>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2020г.</t>
  </si>
  <si>
    <t>0</t>
  </si>
  <si>
    <t>мая</t>
  </si>
  <si>
    <t>за   май  2020 г.</t>
  </si>
  <si>
    <t>ост.на 01.06</t>
  </si>
  <si>
    <t xml:space="preserve">смена эл.провода </t>
  </si>
  <si>
    <t>эл.провод</t>
  </si>
  <si>
    <t>2мп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</si>
</sst>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37" sqref="M37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135</v>
      </c>
    </row>
    <row r="3" spans="1:13" ht="12.75">
      <c r="A3" t="s">
        <v>86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2.71</v>
      </c>
      <c r="M6" s="46">
        <f>L6*160.174*1.302</f>
        <v>565.1611450800001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625.6396440000001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8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6.21</v>
      </c>
      <c r="M20" s="34">
        <f>SUM(M6:M19)</f>
        <v>1295.07406308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f>0.02*19</f>
        <v>0.38</v>
      </c>
      <c r="M24" s="33">
        <f>L24*160.174*1.302*1.15</f>
        <v>91.13484147599999</v>
      </c>
    </row>
    <row r="25" spans="1:13" ht="12.75">
      <c r="A25" t="s">
        <v>106</v>
      </c>
      <c r="J25" s="20">
        <v>2</v>
      </c>
      <c r="K25" s="20"/>
      <c r="L25" s="25"/>
      <c r="M25" s="33">
        <f aca="true" t="shared" si="1" ref="M25:M31">L25*160.174*1.302*1.15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0.38</v>
      </c>
      <c r="M32" s="34">
        <f>SUM(M24:M31)</f>
        <v>91.13484147599999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f>2*7.61</f>
        <v>15.22</v>
      </c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22100.69-692.15</f>
        <v>21408.539999999997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22122.74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1.0333605187462576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22477.74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6764.19*1.302</f>
        <v>8806.97538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v>0</v>
      </c>
      <c r="J50" s="25">
        <v>15</v>
      </c>
      <c r="K50" s="45"/>
      <c r="L50" s="25"/>
      <c r="M50" s="25"/>
    </row>
    <row r="51" spans="1:13" ht="12.75">
      <c r="A51" s="57" t="s">
        <v>83</v>
      </c>
      <c r="B51" s="50"/>
      <c r="C51" s="50"/>
      <c r="D51" s="50"/>
      <c r="E51" s="58">
        <v>0</v>
      </c>
      <c r="F51" s="59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8806.97538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15.22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0">
        <v>302184</v>
      </c>
      <c r="D58">
        <v>229360</v>
      </c>
      <c r="E58">
        <v>1537.6</v>
      </c>
      <c r="F58" s="35">
        <f>C58/D58*E58</f>
        <v>2025.802748517614</v>
      </c>
    </row>
    <row r="59" spans="1:6" ht="12.75">
      <c r="A59" t="s">
        <v>19</v>
      </c>
      <c r="F59" s="35">
        <f>M20</f>
        <v>1295.07406308</v>
      </c>
    </row>
    <row r="60" spans="1:6" ht="12.75">
      <c r="A60" t="s">
        <v>20</v>
      </c>
      <c r="F60" s="11">
        <f>M32</f>
        <v>91.13484147599999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M55</f>
        <v>15.22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0.43</v>
      </c>
      <c r="E65" t="s">
        <v>14</v>
      </c>
      <c r="F65" s="11">
        <f>B65*D65</f>
        <v>676.6479999999999</v>
      </c>
    </row>
    <row r="66" spans="1:6" ht="12.75">
      <c r="A66" s="47" t="s">
        <v>74</v>
      </c>
      <c r="B66" s="47"/>
      <c r="C66" s="47"/>
      <c r="D66" s="49"/>
      <c r="E66" s="47"/>
      <c r="F66" s="49">
        <v>0</v>
      </c>
    </row>
    <row r="67" spans="1:6" ht="12.75">
      <c r="A67" s="50" t="s">
        <v>84</v>
      </c>
      <c r="B67" s="50"/>
      <c r="C67" s="50"/>
      <c r="D67" s="59">
        <v>0</v>
      </c>
      <c r="E67" s="50"/>
      <c r="F67" s="59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4103.879653073614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0.24</v>
      </c>
      <c r="E70" t="s">
        <v>14</v>
      </c>
      <c r="F70" s="11">
        <f>B70*D70</f>
        <v>377.664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1.17</v>
      </c>
      <c r="E73" t="s">
        <v>14</v>
      </c>
      <c r="F73" s="11">
        <f>B73*D73</f>
        <v>1841.1119999999999</v>
      </c>
    </row>
    <row r="74" spans="1:6" ht="12.75">
      <c r="A74" s="4" t="s">
        <v>28</v>
      </c>
      <c r="F74" s="32">
        <f>F70+F73</f>
        <v>2218.776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2.2</v>
      </c>
      <c r="E77" t="s">
        <v>14</v>
      </c>
      <c r="F77" s="11">
        <f>B77*D77</f>
        <v>3461.92</v>
      </c>
    </row>
    <row r="78" spans="1:6" ht="12.75">
      <c r="A78" s="4" t="s">
        <v>31</v>
      </c>
      <c r="F78" s="32">
        <f>SUM(F77)</f>
        <v>3461.92</v>
      </c>
    </row>
    <row r="79" spans="1:6" ht="12.75">
      <c r="A79" s="60" t="s">
        <v>77</v>
      </c>
      <c r="B79" s="50"/>
      <c r="C79" s="50"/>
      <c r="D79" s="58">
        <v>0</v>
      </c>
      <c r="E79" s="50"/>
      <c r="F79" s="61">
        <f>D79*E33</f>
        <v>0</v>
      </c>
    </row>
    <row r="80" spans="1:8" ht="12.75">
      <c r="A80" s="1" t="s">
        <v>32</v>
      </c>
      <c r="B80" s="1"/>
      <c r="F80" s="32">
        <f>F52+F56+F68+F74+F78+F79</f>
        <v>18591.551033073614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1078.3099599182694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5"/>
      <c r="F82" s="56">
        <v>1085.6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5"/>
      <c r="F83" s="56">
        <v>188.75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5"/>
      <c r="F84" s="56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20944.21099299188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43952</v>
      </c>
      <c r="C87" s="40">
        <v>-547826</v>
      </c>
      <c r="D87" s="42">
        <f>F44</f>
        <v>22477.74</v>
      </c>
      <c r="E87" s="42">
        <f>F85</f>
        <v>20944.21099299188</v>
      </c>
      <c r="F87" s="43">
        <f>C87+D87-E87</f>
        <v>-546292.4709929919</v>
      </c>
    </row>
    <row r="89" spans="1:6" ht="13.5" thickBot="1">
      <c r="A89" t="s">
        <v>111</v>
      </c>
      <c r="C89" s="52">
        <v>43952</v>
      </c>
      <c r="D89" s="8" t="s">
        <v>112</v>
      </c>
      <c r="E89" s="52">
        <v>43982</v>
      </c>
      <c r="F89" t="s">
        <v>113</v>
      </c>
    </row>
    <row r="90" spans="1:7" ht="13.5" thickBot="1">
      <c r="A90" t="s">
        <v>114</v>
      </c>
      <c r="F90" s="53">
        <f>E87</f>
        <v>20944.21099299188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2017-08-21T12:50:36Z</cp:lastPrinted>
  <dcterms:created xsi:type="dcterms:W3CDTF">2008-08-18T07:30:19Z</dcterms:created>
  <dcterms:modified xsi:type="dcterms:W3CDTF">2020-08-05T10:49:33Z</dcterms:modified>
  <cp:category/>
  <cp:version/>
  <cp:contentType/>
  <cp:contentStatus/>
</cp:coreProperties>
</file>