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<sst xmlns="http://schemas.openxmlformats.org/spreadsheetml/2006/main" count="158" uniqueCount="135">
  <si>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</si>
  <si>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</si>
  <si>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</si>
  <si>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</si>
  <si>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</si>
  <si>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</si>
  <si>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</si>
  <si>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</si>
  <si>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</si>
  <si>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</si>
  <si>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</si>
  <si>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</si>
  <si>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</si>
  <si>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</si>
  <si>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</si>
  <si>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</si>
  <si>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</si>
  <si>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</si>
  <si>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</si>
  <si>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</si>
  <si>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</si>
  <si>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</si>
  <si>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</si>
  <si>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</si>
  <si>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</si>
  <si>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</si>
  <si>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</si>
  <si>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</si>
  <si>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</si>
  <si>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</si>
  <si>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</si>
  <si>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</si>
  <si>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</si>
  <si>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</si>
  <si>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</si>
  <si>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</si>
  <si>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</si>
  <si>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</si>
  <si>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</si>
  <si>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</si>
  <si>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</si>
  <si>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</si>
  <si>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</si>
  <si>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</si>
  <si>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</si>
  <si>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</si>
  <si>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</si>
  <si>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</si>
  <si>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</si>
  <si>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</si>
  <si>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</si>
  <si>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</si>
  <si>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</si>
  <si>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</si>
  <si>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</si>
  <si>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</si>
  <si>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</si>
  <si>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</si>
  <si>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</si>
  <si>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</si>
  <si>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</si>
  <si>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</si>
  <si>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</si>
  <si>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</si>
  <si>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</si>
  <si>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</si>
  <si>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</si>
  <si>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</si>
  <si>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</si>
  <si>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</si>
  <si>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</si>
  <si>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</si>
  <si>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</si>
  <si>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</si>
  <si>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</si>
  <si>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</si>
  <si>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</si>
  <si>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</si>
  <si>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</si>
  <si>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</si>
  <si>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</si>
  <si>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</si>
  <si>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</si>
  <si>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</si>
  <si>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</si>
  <si>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</si>
  <si>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</si>
  <si>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</si>
  <si>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</si>
  <si>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</si>
  <si>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</si>
  <si>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</si>
  <si>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</si>
  <si>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</si>
  <si>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</si>
  <si>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</si>
  <si>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</si>
  <si>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</si>
  <si>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</si>
  <si>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</si>
  <si>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</si>
  <si>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</si>
  <si>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</si>
  <si>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</si>
  <si>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</si>
  <si>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</si>
  <si>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</si>
  <si>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</si>
  <si>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</si>
  <si>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</si>
  <si>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</si>
  <si>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</si>
  <si>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</si>
  <si>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</si>
  <si>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</si>
  <si>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</si>
  <si>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</si>
  <si>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</si>
  <si>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</si>
  <si>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</si>
  <si>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</si>
  <si>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</si>
  <si>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</si>
  <si>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</si>
  <si>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</si>
  <si>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</si>
  <si>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</si>
  <si>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</si>
  <si>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</si>
  <si>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</si>
  <si>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</si>
  <si>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</si>
  <si>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ост.на 01.08</t>
  </si>
  <si>
    <t>июля</t>
  </si>
  <si>
    <t>за   июль 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</si>
</sst>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F66" sqref="F66"/>
    </sheetView>
  </sheetViews>
  <sheetFormatPr defaultColWidth="9.00390625" defaultRowHeight="12.75"/>
  <cols>
    <col min="1" max="1" width="15.50390625" style="0" customWidth="1"/>
    <col min="3" max="3" width="12.875" style="0" customWidth="1"/>
    <col min="4" max="4" width="11.125" style="0" customWidth="1"/>
    <col min="5" max="5" width="12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/>
      <c r="K27" s="29" t="s">
        <v>58</v>
      </c>
      <c r="L27" s="28">
        <v>0</v>
      </c>
      <c r="M27" s="33">
        <f>SUM(M24:M26)</f>
        <v>0</v>
      </c>
    </row>
    <row r="28" spans="1:11" ht="12.75">
      <c r="A28" t="s">
        <v>109</v>
      </c>
      <c r="B28" s="1"/>
      <c r="C28" s="1"/>
      <c r="D28" s="1"/>
      <c r="K28" s="1" t="s">
        <v>62</v>
      </c>
    </row>
    <row r="29" spans="1:13" ht="12.75">
      <c r="A29" t="s">
        <v>110</v>
      </c>
      <c r="B29" s="1"/>
      <c r="C29" s="8"/>
      <c r="D29" s="8"/>
      <c r="J29" s="22" t="s">
        <v>36</v>
      </c>
      <c r="K29" s="22"/>
      <c r="L29" s="22" t="s">
        <v>63</v>
      </c>
      <c r="M29" s="22" t="s">
        <v>42</v>
      </c>
    </row>
    <row r="30" spans="10:13" ht="12.75">
      <c r="J30" s="23" t="s">
        <v>37</v>
      </c>
      <c r="K30" s="23" t="s">
        <v>38</v>
      </c>
      <c r="L30" s="23"/>
      <c r="M30" s="23" t="s">
        <v>64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279.1</v>
      </c>
      <c r="F33" t="s">
        <v>66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SUM(M31:M34)</f>
        <v>0</v>
      </c>
    </row>
    <row r="36" spans="1:6" ht="12.75">
      <c r="A36" t="s">
        <v>4</v>
      </c>
      <c r="E36">
        <v>17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3504.27</v>
      </c>
    </row>
    <row r="41" spans="1:6" ht="12.75">
      <c r="A41" t="s">
        <v>7</v>
      </c>
      <c r="F41" s="5">
        <v>3272.48</v>
      </c>
    </row>
    <row r="42" spans="2:6" ht="12.75">
      <c r="B42" t="s">
        <v>8</v>
      </c>
      <c r="F42" s="9">
        <f>F41/F40</f>
        <v>0.9338549826354704</v>
      </c>
    </row>
    <row r="43" spans="1:6" ht="12.75">
      <c r="A43" s="3" t="s">
        <v>9</v>
      </c>
      <c r="B43" s="3"/>
      <c r="C43" s="3"/>
      <c r="D43" s="3"/>
      <c r="E43" s="1"/>
      <c r="F43" s="8">
        <f>F41</f>
        <v>3272.48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E33*2.98</f>
        <v>831.7180000000001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831.7180000000001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304687</v>
      </c>
      <c r="D57">
        <v>224780.8</v>
      </c>
      <c r="E57">
        <v>279.1</v>
      </c>
      <c r="F57" s="34">
        <f>C57/D57*E57</f>
        <v>378.3158601624338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M27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M35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0.26</v>
      </c>
      <c r="E64" t="s">
        <v>14</v>
      </c>
      <c r="F64" s="11">
        <f>B64*D64</f>
        <v>72.566</v>
      </c>
    </row>
    <row r="65" spans="1:6" ht="12.75">
      <c r="A65" s="59" t="s">
        <v>75</v>
      </c>
      <c r="B65" s="59"/>
      <c r="C65" s="59"/>
      <c r="D65" s="60"/>
      <c r="E65" s="59"/>
      <c r="F65" s="60">
        <f>1950+170</f>
        <v>2120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2570.881860162434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0.24</v>
      </c>
      <c r="E69" t="s">
        <v>14</v>
      </c>
      <c r="F69" s="11">
        <f>B69*D69</f>
        <v>66.98400000000001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1.14</v>
      </c>
      <c r="E72" t="s">
        <v>14</v>
      </c>
      <c r="F72" s="11">
        <f>B72*D72</f>
        <v>318.174</v>
      </c>
    </row>
    <row r="73" spans="1:6" ht="12.75">
      <c r="A73" s="4" t="s">
        <v>29</v>
      </c>
      <c r="F73" s="31">
        <f>F69+F72</f>
        <v>385.158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2.1</v>
      </c>
      <c r="E76" t="s">
        <v>14</v>
      </c>
      <c r="F76" s="11">
        <f>B76*D76</f>
        <v>586.1100000000001</v>
      </c>
    </row>
    <row r="77" spans="1:6" ht="12.75">
      <c r="A77" s="4" t="s">
        <v>32</v>
      </c>
      <c r="F77" s="31">
        <f>SUM(F76)</f>
        <v>586.1100000000001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4373.867860162434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253.68433588942116</v>
      </c>
    </row>
    <row r="81" spans="1:6" ht="12.75">
      <c r="A81" s="1"/>
      <c r="B81" s="35" t="s">
        <v>128</v>
      </c>
      <c r="C81" s="35"/>
      <c r="D81" s="1"/>
      <c r="E81" s="52"/>
      <c r="F81" s="53">
        <v>96.6</v>
      </c>
    </row>
    <row r="82" spans="1:6" ht="12.75">
      <c r="A82" s="1"/>
      <c r="B82" s="35" t="s">
        <v>129</v>
      </c>
      <c r="C82" s="35"/>
      <c r="D82" s="1"/>
      <c r="E82" s="52"/>
      <c r="F82" s="53">
        <v>100.48</v>
      </c>
    </row>
    <row r="83" spans="1:6" ht="12.75">
      <c r="A83" s="1"/>
      <c r="B83" s="35" t="s">
        <v>130</v>
      </c>
      <c r="C83" s="35"/>
      <c r="D83" s="1"/>
      <c r="E83" s="52"/>
      <c r="F83" s="53">
        <v>16.75</v>
      </c>
    </row>
    <row r="84" spans="1:9" ht="13.5">
      <c r="A84" s="12" t="s">
        <v>35</v>
      </c>
      <c r="B84" s="12"/>
      <c r="C84" s="3"/>
      <c r="D84" s="12"/>
      <c r="E84" s="12"/>
      <c r="F84" s="42">
        <f>F79+F80+F81+F82+F83</f>
        <v>4841.382196051855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132</v>
      </c>
    </row>
    <row r="86" spans="1:6" ht="12.75">
      <c r="A86" s="13"/>
      <c r="B86" s="38">
        <v>44013</v>
      </c>
      <c r="C86" s="39">
        <v>15795</v>
      </c>
      <c r="D86" s="43">
        <f>F43</f>
        <v>3272.48</v>
      </c>
      <c r="E86" s="43">
        <f>F84</f>
        <v>4841.382196051855</v>
      </c>
      <c r="F86" s="44">
        <f>C86+D86-E86</f>
        <v>14226.097803948145</v>
      </c>
    </row>
    <row r="88" spans="1:6" ht="13.5" thickBot="1">
      <c r="A88" t="s">
        <v>111</v>
      </c>
      <c r="C88" s="48">
        <v>44013</v>
      </c>
      <c r="D88" s="8" t="s">
        <v>112</v>
      </c>
      <c r="E88" s="48">
        <v>44043</v>
      </c>
      <c r="F88" t="s">
        <v>113</v>
      </c>
    </row>
    <row r="89" spans="1:7" ht="13.5" thickBot="1">
      <c r="A89" t="s">
        <v>114</v>
      </c>
      <c r="F89" s="49">
        <f>E86</f>
        <v>4841.382196051855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2017-08-21T12:49:46Z</cp:lastPrinted>
  <dcterms:created xsi:type="dcterms:W3CDTF">2008-08-18T07:30:19Z</dcterms:created>
  <dcterms:modified xsi:type="dcterms:W3CDTF">2020-11-05T17:42:59Z</dcterms:modified>
  <cp:category/>
  <cp:version/>
  <cp:contentType/>
  <cp:contentStatus/>
</cp:coreProperties>
</file>