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<sst xmlns="http://schemas.openxmlformats.org/spreadsheetml/2006/main" count="33" uniqueCount="33">
  <si>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</si>
  <si>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</si>
  <si>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</si>
  <si>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</si>
  <si>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</si>
  <si>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</si>
  <si>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</si>
  <si>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</si>
  <si>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</si>
  <si>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</si>
  <si>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</si>
  <si>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</si>
  <si>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</si>
  <si>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</si>
  <si>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</si>
  <si>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</si>
  <si>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</si>
  <si>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</si>
  <si>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</si>
  <si>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</si>
  <si>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</si>
  <si>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</si>
  <si>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</si>
  <si>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</si>
  <si>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</si>
  <si>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</si>
  <si>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</si>
  <si>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</si>
  <si>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</si>
  <si>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</si>
  <si>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</si>
  <si>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д.2</t>
  </si>
  <si>
    <t>на 01.01.19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</si>
</sst>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00390625" style="0" customWidth="1"/>
    <col min="7" max="7" width="9.375" style="0" customWidth="1"/>
    <col min="9" max="9" width="9.875" style="0" customWidth="1"/>
    <col min="10" max="10" width="8.50390625" style="0" customWidth="1"/>
    <col min="11" max="11" width="8.625" style="0" customWidth="1"/>
    <col min="16" max="16" width="8.50390625" style="0" customWidth="1"/>
  </cols>
  <sheetData>
    <row r="2" spans="3:12" ht="12.75">
      <c r="C2" s="1"/>
      <c r="D2" s="1" t="s">
        <v>31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6" ht="12.75">
      <c r="A6" s="9" t="s">
        <v>24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9" t="s">
        <v>5</v>
      </c>
      <c r="I6" s="30"/>
      <c r="J6" s="31"/>
      <c r="K6" s="35" t="s">
        <v>11</v>
      </c>
      <c r="L6" s="15" t="s">
        <v>7</v>
      </c>
      <c r="M6" s="15" t="s">
        <v>9</v>
      </c>
      <c r="N6" s="15" t="s">
        <v>10</v>
      </c>
      <c r="O6" s="15" t="s">
        <v>26</v>
      </c>
      <c r="P6" s="27" t="s">
        <v>30</v>
      </c>
    </row>
    <row r="7" spans="1:16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23</v>
      </c>
      <c r="H7" s="21" t="s">
        <v>25</v>
      </c>
      <c r="I7" s="21" t="s">
        <v>6</v>
      </c>
      <c r="J7" s="32" t="s">
        <v>29</v>
      </c>
      <c r="K7" s="36"/>
      <c r="L7" s="16"/>
      <c r="M7" s="16"/>
      <c r="N7" s="16"/>
      <c r="O7" s="16"/>
      <c r="P7" s="28"/>
    </row>
    <row r="8" spans="1:16" ht="12.75">
      <c r="A8" s="10"/>
      <c r="B8" s="13"/>
      <c r="C8" s="13"/>
      <c r="D8" s="13"/>
      <c r="E8" s="22"/>
      <c r="F8" s="22"/>
      <c r="G8" s="25"/>
      <c r="H8" s="22"/>
      <c r="I8" s="22"/>
      <c r="J8" s="33"/>
      <c r="K8" s="36"/>
      <c r="L8" s="16"/>
      <c r="M8" s="16"/>
      <c r="N8" s="16"/>
      <c r="O8" s="16"/>
      <c r="P8" s="28"/>
    </row>
    <row r="9" spans="1:16" ht="12.75">
      <c r="A9" s="11"/>
      <c r="B9" s="14"/>
      <c r="C9" s="14"/>
      <c r="D9" s="14"/>
      <c r="E9" s="23"/>
      <c r="F9" s="23"/>
      <c r="G9" s="26"/>
      <c r="H9" s="23"/>
      <c r="I9" s="23"/>
      <c r="J9" s="34"/>
      <c r="K9" s="37"/>
      <c r="L9" s="17"/>
      <c r="M9" s="17"/>
      <c r="N9" s="17"/>
      <c r="O9" s="17"/>
      <c r="P9" s="28"/>
    </row>
    <row r="10" spans="1:16" ht="12.75">
      <c r="A10" s="2" t="s">
        <v>32</v>
      </c>
      <c r="B10" s="3"/>
      <c r="C10" s="3"/>
      <c r="D10" s="3">
        <v>-172070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12</v>
      </c>
      <c r="B11" s="3">
        <v>52664</v>
      </c>
      <c r="C11" s="3">
        <v>47130</v>
      </c>
      <c r="D11" s="3">
        <f>D10+B11-C11</f>
        <v>-166536</v>
      </c>
      <c r="E11" s="3">
        <v>4491.9</v>
      </c>
      <c r="F11" s="3">
        <v>4610.39</v>
      </c>
      <c r="G11" s="3">
        <v>0</v>
      </c>
      <c r="H11" s="3">
        <v>6410.94</v>
      </c>
      <c r="I11" s="3">
        <v>0</v>
      </c>
      <c r="J11" s="3">
        <f>2348.85+452.77+2309.7</f>
        <v>5111.32</v>
      </c>
      <c r="K11" s="3">
        <v>6305</v>
      </c>
      <c r="L11" s="3">
        <v>8675.61</v>
      </c>
      <c r="M11" s="3">
        <v>3410.75</v>
      </c>
      <c r="N11" s="3">
        <v>5810.9</v>
      </c>
      <c r="O11" s="3">
        <v>2303.5</v>
      </c>
      <c r="P11" s="3"/>
      <c r="Q11">
        <f>E11+F11+G11+H11+I11+J11+K11+L11+M11+N11+O11</f>
        <v>47130.310000000005</v>
      </c>
    </row>
    <row r="12" spans="1:17" ht="12.75">
      <c r="A12" s="2" t="s">
        <v>13</v>
      </c>
      <c r="B12" s="3">
        <v>60169</v>
      </c>
      <c r="C12" s="3">
        <v>47647</v>
      </c>
      <c r="D12" s="3">
        <f aca="true" t="shared" si="0" ref="D12:D22">D11+B12-C12</f>
        <v>-154014</v>
      </c>
      <c r="E12" s="3">
        <v>4491.9</v>
      </c>
      <c r="F12" s="3">
        <v>4610.39</v>
      </c>
      <c r="G12" s="3">
        <v>0</v>
      </c>
      <c r="H12" s="3">
        <v>6410.94</v>
      </c>
      <c r="I12" s="3">
        <v>0</v>
      </c>
      <c r="J12" s="3">
        <f>2348.85+452.77+2309.7</f>
        <v>5111.32</v>
      </c>
      <c r="K12" s="3">
        <v>6305</v>
      </c>
      <c r="L12" s="3">
        <v>8658.23</v>
      </c>
      <c r="M12" s="3">
        <v>3158.1</v>
      </c>
      <c r="N12" s="3">
        <v>6568.85</v>
      </c>
      <c r="O12" s="3">
        <v>2331.8</v>
      </c>
      <c r="P12" s="3"/>
      <c r="Q12">
        <f aca="true" t="shared" si="1" ref="Q12:Q21">E12+F12+G12+H12+I12+J12+K12+L12+M12+N12+O12</f>
        <v>47646.53</v>
      </c>
    </row>
    <row r="13" spans="1:17" ht="12.75">
      <c r="A13" s="2" t="s">
        <v>14</v>
      </c>
      <c r="B13" s="3">
        <v>59611</v>
      </c>
      <c r="C13" s="3">
        <v>50293</v>
      </c>
      <c r="D13" s="3">
        <f t="shared" si="0"/>
        <v>-144696</v>
      </c>
      <c r="E13" s="3">
        <v>4491.9</v>
      </c>
      <c r="F13" s="3">
        <v>4610.39</v>
      </c>
      <c r="G13" s="3">
        <v>0</v>
      </c>
      <c r="H13" s="3">
        <v>6410.94</v>
      </c>
      <c r="I13" s="3">
        <v>255</v>
      </c>
      <c r="J13" s="3">
        <f>2348.85+452.77+2309.7</f>
        <v>5111.32</v>
      </c>
      <c r="K13" s="3">
        <v>6305</v>
      </c>
      <c r="L13" s="3">
        <v>6262.62</v>
      </c>
      <c r="M13" s="3">
        <v>4168.69</v>
      </c>
      <c r="N13" s="3">
        <v>10200.66</v>
      </c>
      <c r="O13" s="3">
        <v>2476.9</v>
      </c>
      <c r="P13" s="3"/>
      <c r="Q13">
        <f t="shared" si="1"/>
        <v>50293.420000000006</v>
      </c>
    </row>
    <row r="14" spans="1:17" ht="12.75">
      <c r="A14" s="2" t="s">
        <v>15</v>
      </c>
      <c r="B14" s="3">
        <v>60404</v>
      </c>
      <c r="C14" s="3">
        <v>53749</v>
      </c>
      <c r="D14" s="3">
        <f>D13+B14-C14</f>
        <v>-138041</v>
      </c>
      <c r="E14" s="3">
        <v>4491.9</v>
      </c>
      <c r="F14" s="3">
        <v>4610.39</v>
      </c>
      <c r="G14" s="3">
        <v>0</v>
      </c>
      <c r="H14" s="3">
        <v>7010.98</v>
      </c>
      <c r="I14" s="3">
        <v>0</v>
      </c>
      <c r="J14" s="3">
        <f>8428.3+452.77+2309.7</f>
        <v>11190.77</v>
      </c>
      <c r="K14" s="3">
        <v>6305</v>
      </c>
      <c r="L14" s="3">
        <v>7859.09</v>
      </c>
      <c r="M14" s="3">
        <v>3789.72</v>
      </c>
      <c r="N14" s="3">
        <v>6158.3</v>
      </c>
      <c r="O14" s="3">
        <v>2333.07</v>
      </c>
      <c r="P14" s="3"/>
      <c r="Q14">
        <f t="shared" si="1"/>
        <v>53749.22000000001</v>
      </c>
    </row>
    <row r="15" spans="1:17" ht="12.75">
      <c r="A15" s="2" t="s">
        <v>27</v>
      </c>
      <c r="B15" s="3">
        <v>66053</v>
      </c>
      <c r="C15" s="3">
        <v>66691</v>
      </c>
      <c r="D15" s="3">
        <f t="shared" si="0"/>
        <v>-138679</v>
      </c>
      <c r="E15" s="3">
        <v>4491.9</v>
      </c>
      <c r="F15" s="3">
        <v>4610.39</v>
      </c>
      <c r="G15" s="3">
        <v>0</v>
      </c>
      <c r="H15" s="3">
        <v>7010.98</v>
      </c>
      <c r="I15" s="3">
        <v>0</v>
      </c>
      <c r="J15" s="3">
        <f>8428.3+452.77+2309.7</f>
        <v>11190.77</v>
      </c>
      <c r="K15" s="3">
        <v>6305</v>
      </c>
      <c r="L15" s="3">
        <v>18133.3</v>
      </c>
      <c r="M15" s="3">
        <v>4168.69</v>
      </c>
      <c r="N15" s="3">
        <v>7737.35</v>
      </c>
      <c r="O15" s="3">
        <v>3042.54</v>
      </c>
      <c r="P15" s="3"/>
      <c r="Q15">
        <f t="shared" si="1"/>
        <v>66690.92</v>
      </c>
    </row>
    <row r="16" spans="1:17" ht="12.75">
      <c r="A16" s="2" t="s">
        <v>28</v>
      </c>
      <c r="B16" s="3">
        <v>65774</v>
      </c>
      <c r="C16" s="3">
        <v>55303</v>
      </c>
      <c r="D16" s="3">
        <f t="shared" si="0"/>
        <v>-128208</v>
      </c>
      <c r="E16" s="3">
        <v>4491.9</v>
      </c>
      <c r="F16" s="3">
        <v>4610.39</v>
      </c>
      <c r="G16" s="3">
        <v>0</v>
      </c>
      <c r="H16" s="3">
        <v>7010.98</v>
      </c>
      <c r="I16" s="3">
        <v>255</v>
      </c>
      <c r="J16" s="3">
        <f>8428.3+452.77+2309.7</f>
        <v>11190.77</v>
      </c>
      <c r="K16" s="3">
        <v>6305</v>
      </c>
      <c r="L16" s="3">
        <v>9230.67</v>
      </c>
      <c r="M16" s="3">
        <v>3568.65</v>
      </c>
      <c r="N16" s="3">
        <v>6221.46</v>
      </c>
      <c r="O16" s="3">
        <v>2418.26</v>
      </c>
      <c r="P16" s="3"/>
      <c r="Q16">
        <f t="shared" si="1"/>
        <v>55303.08</v>
      </c>
    </row>
    <row r="17" spans="1:17" ht="12.75">
      <c r="A17" s="2" t="s">
        <v>16</v>
      </c>
      <c r="B17" s="3">
        <v>65282</v>
      </c>
      <c r="C17" s="3">
        <v>57942</v>
      </c>
      <c r="D17" s="3">
        <f t="shared" si="0"/>
        <v>-120868</v>
      </c>
      <c r="E17" s="3">
        <v>4491.9</v>
      </c>
      <c r="F17" s="3">
        <v>4610.39</v>
      </c>
      <c r="G17" s="3">
        <v>0</v>
      </c>
      <c r="H17" s="3">
        <v>7010.98</v>
      </c>
      <c r="I17" s="3">
        <v>0</v>
      </c>
      <c r="J17" s="3">
        <f>8712.4+463.01+2432.91</f>
        <v>11608.32</v>
      </c>
      <c r="K17" s="3">
        <v>6305</v>
      </c>
      <c r="L17" s="3">
        <v>8522.22</v>
      </c>
      <c r="M17" s="3">
        <v>4010.79</v>
      </c>
      <c r="N17" s="7">
        <v>8842.68</v>
      </c>
      <c r="O17" s="3">
        <v>2540.05</v>
      </c>
      <c r="P17" s="3"/>
      <c r="Q17">
        <f t="shared" si="1"/>
        <v>57942.33</v>
      </c>
    </row>
    <row r="18" spans="1:17" ht="12.75">
      <c r="A18" s="2" t="s">
        <v>17</v>
      </c>
      <c r="B18" s="3">
        <v>65282</v>
      </c>
      <c r="C18" s="7">
        <v>53696</v>
      </c>
      <c r="D18" s="3">
        <f t="shared" si="0"/>
        <v>-109282</v>
      </c>
      <c r="E18" s="3">
        <v>4491.9</v>
      </c>
      <c r="F18" s="3">
        <v>5194.98</v>
      </c>
      <c r="G18" s="3">
        <v>0</v>
      </c>
      <c r="H18" s="3">
        <v>7010.98</v>
      </c>
      <c r="I18" s="3">
        <v>0</v>
      </c>
      <c r="J18" s="3">
        <f>8712.5+463.01+2432.91</f>
        <v>11608.42</v>
      </c>
      <c r="K18" s="3">
        <v>6305</v>
      </c>
      <c r="L18" s="7">
        <v>6103.39</v>
      </c>
      <c r="M18" s="7">
        <v>3947.63</v>
      </c>
      <c r="N18" s="7">
        <v>6726.75</v>
      </c>
      <c r="O18" s="7">
        <v>2307.28</v>
      </c>
      <c r="P18" s="7"/>
      <c r="Q18">
        <f t="shared" si="1"/>
        <v>53696.329999999994</v>
      </c>
    </row>
    <row r="19" spans="1:17" ht="12.75">
      <c r="A19" s="2" t="s">
        <v>18</v>
      </c>
      <c r="B19" s="3">
        <v>58735</v>
      </c>
      <c r="C19" s="8">
        <v>51400</v>
      </c>
      <c r="D19" s="3">
        <f t="shared" si="0"/>
        <v>-101947</v>
      </c>
      <c r="E19" s="3">
        <v>4491.9</v>
      </c>
      <c r="F19" s="3">
        <v>4295.6</v>
      </c>
      <c r="G19" s="3">
        <v>0</v>
      </c>
      <c r="H19" s="3">
        <v>7010.98</v>
      </c>
      <c r="I19" s="3">
        <v>255</v>
      </c>
      <c r="J19" s="3">
        <f>8712.5+463.01+2432.91</f>
        <v>11608.42</v>
      </c>
      <c r="K19" s="3">
        <v>6305</v>
      </c>
      <c r="L19" s="8">
        <v>5113.27</v>
      </c>
      <c r="M19" s="8">
        <v>3631.82</v>
      </c>
      <c r="N19" s="8">
        <v>6505.69</v>
      </c>
      <c r="O19" s="8">
        <v>2181.39</v>
      </c>
      <c r="P19" s="8"/>
      <c r="Q19">
        <f t="shared" si="1"/>
        <v>51399.07</v>
      </c>
    </row>
    <row r="20" spans="1:17" ht="12.75">
      <c r="A20" s="2" t="s">
        <v>19</v>
      </c>
      <c r="B20" s="3">
        <v>64923</v>
      </c>
      <c r="C20" s="3">
        <v>55695</v>
      </c>
      <c r="D20" s="3">
        <f t="shared" si="0"/>
        <v>-92719</v>
      </c>
      <c r="E20" s="3">
        <v>5268.54</v>
      </c>
      <c r="F20" s="3">
        <v>5060.68</v>
      </c>
      <c r="G20" s="3">
        <v>0</v>
      </c>
      <c r="H20" s="3">
        <v>7010.98</v>
      </c>
      <c r="I20" s="3">
        <v>0</v>
      </c>
      <c r="J20" s="3">
        <f>8712.5+463.01+2432.91</f>
        <v>11608.42</v>
      </c>
      <c r="K20" s="3">
        <v>6305</v>
      </c>
      <c r="L20" s="3">
        <v>7792.82</v>
      </c>
      <c r="M20" s="3">
        <v>3442.33</v>
      </c>
      <c r="N20" s="3">
        <v>6789.92</v>
      </c>
      <c r="O20" s="3">
        <v>2416.88</v>
      </c>
      <c r="P20" s="3"/>
      <c r="Q20">
        <f t="shared" si="1"/>
        <v>55695.57</v>
      </c>
    </row>
    <row r="21" spans="1:17" ht="12.75">
      <c r="A21" s="2" t="s">
        <v>20</v>
      </c>
      <c r="B21" s="3">
        <v>60207</v>
      </c>
      <c r="C21" s="3">
        <v>50583</v>
      </c>
      <c r="D21" s="3">
        <f t="shared" si="0"/>
        <v>-83095</v>
      </c>
      <c r="E21" s="3">
        <v>4491.9</v>
      </c>
      <c r="F21" s="3">
        <v>6291.07</v>
      </c>
      <c r="G21" s="3">
        <v>0</v>
      </c>
      <c r="H21" s="3">
        <v>0</v>
      </c>
      <c r="I21" s="3">
        <v>0</v>
      </c>
      <c r="J21" s="3">
        <f>8712.5+463.01+2432.91</f>
        <v>11608.42</v>
      </c>
      <c r="K21" s="3">
        <v>6305</v>
      </c>
      <c r="L21" s="3">
        <v>9075.62</v>
      </c>
      <c r="M21" s="3">
        <v>3284.42</v>
      </c>
      <c r="N21" s="3">
        <v>7389.95</v>
      </c>
      <c r="O21" s="3">
        <v>2136.6</v>
      </c>
      <c r="P21" s="3"/>
      <c r="Q21">
        <f t="shared" si="1"/>
        <v>50582.979999999996</v>
      </c>
    </row>
    <row r="22" spans="1:17" ht="12.75">
      <c r="A22" s="2" t="s">
        <v>22</v>
      </c>
      <c r="B22" s="3">
        <v>65415</v>
      </c>
      <c r="C22" s="3">
        <v>59165</v>
      </c>
      <c r="D22" s="5">
        <f t="shared" si="0"/>
        <v>-76845</v>
      </c>
      <c r="E22" s="3">
        <v>4491.9</v>
      </c>
      <c r="F22" s="3">
        <v>4861.28</v>
      </c>
      <c r="G22" s="3">
        <v>1357.98</v>
      </c>
      <c r="H22" s="3">
        <v>0</v>
      </c>
      <c r="I22" s="3">
        <v>51</v>
      </c>
      <c r="J22" s="3">
        <f>8712.5+463.01+2432.91</f>
        <v>11608.42</v>
      </c>
      <c r="K22" s="3">
        <v>10576</v>
      </c>
      <c r="L22" s="3">
        <v>6494.55</v>
      </c>
      <c r="M22" s="3">
        <v>3600.23</v>
      </c>
      <c r="N22" s="3">
        <v>7042.56</v>
      </c>
      <c r="O22" s="3">
        <v>2607.08</v>
      </c>
      <c r="P22" s="3">
        <v>6474.11</v>
      </c>
      <c r="Q22">
        <f>E22+F22+G22+H22+I22+J22+K22+L22+M22+N22+O22+P22</f>
        <v>59165.11000000001</v>
      </c>
    </row>
    <row r="23" spans="1:17" ht="12.75">
      <c r="A23" s="6" t="s">
        <v>21</v>
      </c>
      <c r="B23" s="6">
        <f>SUM(B11:B22)</f>
        <v>744519</v>
      </c>
      <c r="C23" s="6">
        <f>SUM(C11:C22)</f>
        <v>649294</v>
      </c>
      <c r="D23" s="6"/>
      <c r="E23" s="6">
        <f aca="true" t="shared" si="2" ref="E23:O23">SUM(E11:E22)</f>
        <v>54679.44000000001</v>
      </c>
      <c r="F23" s="6">
        <f t="shared" si="2"/>
        <v>57976.34</v>
      </c>
      <c r="G23" s="6">
        <f t="shared" si="2"/>
        <v>1357.98</v>
      </c>
      <c r="H23" s="6">
        <f t="shared" si="2"/>
        <v>68309.67999999998</v>
      </c>
      <c r="I23" s="6">
        <f t="shared" si="2"/>
        <v>816</v>
      </c>
      <c r="J23" s="6">
        <f t="shared" si="2"/>
        <v>118556.69</v>
      </c>
      <c r="K23" s="6">
        <f t="shared" si="2"/>
        <v>79931</v>
      </c>
      <c r="L23" s="6">
        <f t="shared" si="2"/>
        <v>101921.39</v>
      </c>
      <c r="M23" s="6">
        <f t="shared" si="2"/>
        <v>44181.82000000001</v>
      </c>
      <c r="N23" s="6">
        <f t="shared" si="2"/>
        <v>85995.06999999999</v>
      </c>
      <c r="O23" s="6">
        <f t="shared" si="2"/>
        <v>29095.35</v>
      </c>
      <c r="P23" s="3">
        <v>0</v>
      </c>
      <c r="Q23">
        <f>E23+F23+G23+H23+I23+J23+K23+L23+M23+N23+O23+P23</f>
        <v>642820.76</v>
      </c>
    </row>
  </sheetData>
  <sheetProtection/>
  <mergeCells count="18">
    <mergeCell ref="P6:P9"/>
    <mergeCell ref="N6:N9"/>
    <mergeCell ref="O6:O9"/>
    <mergeCell ref="H6:J6"/>
    <mergeCell ref="H7:H9"/>
    <mergeCell ref="I7:I9"/>
    <mergeCell ref="J7:J9"/>
    <mergeCell ref="K6:K9"/>
    <mergeCell ref="L6:L9"/>
    <mergeCell ref="A6:A9"/>
    <mergeCell ref="B6:B9"/>
    <mergeCell ref="C6:C9"/>
    <mergeCell ref="M6:M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2016-03-09T12:07:42Z</cp:lastPrinted>
  <dcterms:created xsi:type="dcterms:W3CDTF">2012-09-02T06:37:17Z</dcterms:created>
  <dcterms:modified xsi:type="dcterms:W3CDTF">2020-02-21T10:25:27Z</dcterms:modified>
  <cp:category/>
  <cp:version/>
  <cp:contentType/>
  <cp:contentStatus/>
</cp:coreProperties>
</file>