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<sst xmlns="http://schemas.openxmlformats.org/spreadsheetml/2006/main" count="165" uniqueCount="141">
  <si>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</si>
  <si>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</si>
  <si>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</si>
  <si>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</si>
  <si>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</si>
  <si>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</si>
  <si>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</si>
  <si>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</si>
  <si>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</si>
  <si>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</si>
  <si>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</si>
  <si>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</si>
  <si>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</si>
  <si>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</si>
  <si>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</si>
  <si>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</si>
  <si>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</si>
  <si>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</si>
  <si>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</si>
  <si>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</si>
  <si>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</si>
  <si>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</si>
  <si>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</si>
  <si>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</si>
  <si>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</si>
  <si>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</si>
  <si>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</si>
  <si>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</si>
  <si>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</si>
  <si>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</si>
  <si>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</si>
  <si>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</si>
  <si>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</si>
  <si>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</si>
  <si>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</si>
  <si>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</si>
  <si>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</si>
  <si>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</si>
  <si>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</si>
  <si>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</si>
  <si>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</si>
  <si>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</si>
  <si>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</si>
  <si>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</si>
  <si>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</si>
  <si>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</si>
  <si>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</si>
  <si>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</si>
  <si>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</si>
  <si>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</si>
  <si>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</si>
  <si>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</si>
  <si>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</si>
  <si>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</si>
  <si>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</si>
  <si>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</si>
  <si>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</si>
  <si>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</si>
  <si>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</si>
  <si>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</si>
  <si>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</si>
  <si>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</si>
  <si>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</si>
  <si>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</si>
  <si>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</si>
  <si>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</si>
  <si>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</si>
  <si>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</si>
  <si>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</si>
  <si>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</si>
  <si>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</si>
  <si>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</si>
  <si>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</si>
  <si>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</si>
  <si>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</si>
  <si>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</si>
  <si>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</si>
  <si>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</si>
  <si>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</si>
  <si>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</si>
  <si>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</si>
  <si>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</si>
  <si>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</si>
  <si>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</si>
  <si>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</si>
  <si>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</si>
  <si>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</si>
  <si>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</si>
  <si>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</si>
  <si>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</si>
  <si>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</si>
  <si>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</si>
  <si>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</si>
  <si>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</si>
  <si>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</si>
  <si>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</si>
  <si>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</si>
  <si>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</si>
  <si>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</si>
  <si>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</si>
  <si>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</si>
  <si>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</si>
  <si>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</si>
  <si>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</si>
  <si>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</si>
  <si>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</si>
  <si>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</si>
  <si>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</si>
  <si>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</si>
  <si>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</si>
  <si>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</si>
  <si>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</si>
  <si>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</si>
  <si>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</si>
  <si>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</si>
  <si>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</si>
  <si>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</si>
  <si>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</si>
  <si>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</si>
  <si>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</si>
  <si>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</si>
  <si>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</si>
  <si>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</si>
  <si>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</si>
  <si>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</si>
  <si>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</si>
  <si>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</si>
  <si>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</si>
  <si>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</si>
  <si>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</si>
  <si>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</si>
  <si>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</si>
  <si>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</si>
  <si>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</si>
  <si>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</si>
  <si>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светильника (3шт) п-д1,2</t>
  </si>
  <si>
    <t>светильник</t>
  </si>
  <si>
    <t>3шт</t>
  </si>
  <si>
    <t>дюбель</t>
  </si>
  <si>
    <t>6шт</t>
  </si>
  <si>
    <t>саморез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</si>
</sst>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0.03*89.1</f>
        <v>2.6729999999999996</v>
      </c>
      <c r="M24" s="31">
        <f>L24*126.87*1.302*1.15</f>
        <v>507.76963152299993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2.6729999999999996</v>
      </c>
      <c r="M36" s="32">
        <f>SUM(M24:M35)</f>
        <v>507.76963152299993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43278.5</v>
      </c>
      <c r="J40" s="20">
        <v>1</v>
      </c>
      <c r="K40" s="20" t="s">
        <v>136</v>
      </c>
      <c r="L40" s="25" t="s">
        <v>137</v>
      </c>
      <c r="M40" s="25">
        <f>3*496.83</f>
        <v>1490.49</v>
      </c>
    </row>
    <row r="41" spans="1:13" ht="12.75">
      <c r="A41" t="s">
        <v>7</v>
      </c>
      <c r="F41" s="5">
        <v>29455.35</v>
      </c>
      <c r="J41" s="20">
        <v>2</v>
      </c>
      <c r="K41" s="20" t="s">
        <v>138</v>
      </c>
      <c r="L41" s="23" t="s">
        <v>139</v>
      </c>
      <c r="M41" s="23">
        <f>6*0.62</f>
        <v>3.7199999999999998</v>
      </c>
    </row>
    <row r="42" spans="2:13" ht="12.75">
      <c r="B42" t="s">
        <v>8</v>
      </c>
      <c r="F42" s="9">
        <f>F41/F40</f>
        <v>0.6806000670078676</v>
      </c>
      <c r="J42" s="20">
        <v>3</v>
      </c>
      <c r="K42" s="20" t="s">
        <v>140</v>
      </c>
      <c r="L42" s="23" t="s">
        <v>139</v>
      </c>
      <c r="M42" s="23">
        <f>6*0.79</f>
        <v>4.74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30355.35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1498.95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12169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2.22</v>
      </c>
      <c r="E54" t="s">
        <v>14</v>
      </c>
      <c r="F54" s="11">
        <f>E33*D54</f>
        <v>6214.668000000001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6214.668000000001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239353</v>
      </c>
      <c r="D58">
        <v>229360</v>
      </c>
      <c r="E58">
        <v>3169.4</v>
      </c>
      <c r="F58" s="36">
        <f>C58/D58*E58</f>
        <v>3307.487784269271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507.76963152299993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1498.95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0.25</v>
      </c>
      <c r="E65" t="s">
        <v>14</v>
      </c>
      <c r="F65" s="46">
        <f>B65*D65</f>
        <v>699.85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6393.982317792271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0.19</v>
      </c>
      <c r="E70" t="s">
        <v>14</v>
      </c>
      <c r="F70" s="46">
        <f>B70*D70</f>
        <v>531.886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0.94</v>
      </c>
      <c r="E73" t="s">
        <v>14</v>
      </c>
      <c r="F73" s="11">
        <f>B73*D73</f>
        <v>2631.436</v>
      </c>
    </row>
    <row r="74" spans="1:6" ht="12.75">
      <c r="A74" s="10" t="s">
        <v>29</v>
      </c>
      <c r="F74" s="33">
        <f>F70+F73</f>
        <v>3163.322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1.97</v>
      </c>
      <c r="E77" t="s">
        <v>14</v>
      </c>
      <c r="F77" s="11">
        <f>B77*D77</f>
        <v>5514.818</v>
      </c>
    </row>
    <row r="78" spans="1:6" ht="12.75">
      <c r="A78" s="10" t="s">
        <v>32</v>
      </c>
      <c r="F78" s="33">
        <f>SUM(F77)</f>
        <v>5514.818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33455.79031779227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1940.4358384319517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4427.28</v>
      </c>
      <c r="I82" s="7"/>
    </row>
    <row r="83" spans="1:9" ht="12.75">
      <c r="A83" s="1"/>
      <c r="B83" s="37" t="s">
        <v>129</v>
      </c>
      <c r="C83" s="37"/>
      <c r="D83" s="1"/>
      <c r="E83" s="58"/>
      <c r="F83" s="57">
        <v>1155.36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40978.86615622422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43617</v>
      </c>
      <c r="C87" s="41">
        <v>-206610</v>
      </c>
      <c r="D87" s="44">
        <f>F44</f>
        <v>30355.35</v>
      </c>
      <c r="E87" s="44">
        <f>F85</f>
        <v>40978.86615622422</v>
      </c>
      <c r="F87" s="45">
        <f>C87+D87-E87</f>
        <v>-217233.5161562242</v>
      </c>
    </row>
    <row r="89" spans="1:6" ht="13.5" thickBot="1">
      <c r="A89" t="s">
        <v>110</v>
      </c>
      <c r="C89" s="53">
        <v>43617</v>
      </c>
      <c r="D89" s="8" t="s">
        <v>111</v>
      </c>
      <c r="E89" s="53">
        <v>43646</v>
      </c>
      <c r="F89" t="s">
        <v>112</v>
      </c>
    </row>
    <row r="90" spans="1:7" ht="13.5" thickBot="1">
      <c r="A90" t="s">
        <v>113</v>
      </c>
      <c r="F90" s="54">
        <f>E87</f>
        <v>40978.86615622422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2019-09-10T08:12:01Z</dcterms:modified>
  <cp:category/>
  <cp:version/>
  <cp:contentType/>
  <cp:contentStatus/>
</cp:coreProperties>
</file>