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<sst xmlns="http://schemas.openxmlformats.org/spreadsheetml/2006/main" count="156" uniqueCount="135">
  <si>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</si>
  <si>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</si>
  <si>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</si>
  <si>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</si>
  <si>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</si>
  <si>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</si>
  <si>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</si>
  <si>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</si>
  <si>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</si>
  <si>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</si>
  <si>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</si>
  <si>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</si>
  <si>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</si>
  <si>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</si>
  <si>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</si>
  <si>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</si>
  <si>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</si>
  <si>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</si>
  <si>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</si>
  <si>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</si>
  <si>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</si>
  <si>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</si>
  <si>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</si>
  <si>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</si>
  <si>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</si>
  <si>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</si>
  <si>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</si>
  <si>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</si>
  <si>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</si>
  <si>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</si>
  <si>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</si>
  <si>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</si>
  <si>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</si>
  <si>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</si>
  <si>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</si>
  <si>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</si>
  <si>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</si>
  <si>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</si>
  <si>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</si>
  <si>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</si>
  <si>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</si>
  <si>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</si>
  <si>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</si>
  <si>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</si>
  <si>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</si>
  <si>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</si>
  <si>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</si>
  <si>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</si>
  <si>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</si>
  <si>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</si>
  <si>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</si>
  <si>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</si>
  <si>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</si>
  <si>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</si>
  <si>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</si>
  <si>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</si>
  <si>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</si>
  <si>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</si>
  <si>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</si>
  <si>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</si>
  <si>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</si>
  <si>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</si>
  <si>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</si>
  <si>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</si>
  <si>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</si>
  <si>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</si>
  <si>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</si>
  <si>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</si>
  <si>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</si>
  <si>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</si>
  <si>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</si>
  <si>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</si>
  <si>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</si>
  <si>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</si>
  <si>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</si>
  <si>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</si>
  <si>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</si>
  <si>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</si>
  <si>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</si>
  <si>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</si>
  <si>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</si>
  <si>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</si>
  <si>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</si>
  <si>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</si>
  <si>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</si>
  <si>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</si>
  <si>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</si>
  <si>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</si>
  <si>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</si>
  <si>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</si>
  <si>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</si>
  <si>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</si>
  <si>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</si>
  <si>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</si>
  <si>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</si>
  <si>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</si>
  <si>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</si>
  <si>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</si>
  <si>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</si>
  <si>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</si>
  <si>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</si>
  <si>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</si>
  <si>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</si>
  <si>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</si>
  <si>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</si>
  <si>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</si>
  <si>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</si>
  <si>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</si>
  <si>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</si>
  <si>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</si>
  <si>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</si>
  <si>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</si>
  <si>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</si>
  <si>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</si>
  <si>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</si>
  <si>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</si>
  <si>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</si>
  <si>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</si>
  <si>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</si>
  <si>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</si>
  <si>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</si>
  <si>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</si>
  <si>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</si>
  <si>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</si>
  <si>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</si>
  <si>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</si>
  <si>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</si>
  <si>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</si>
  <si>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</si>
  <si>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</si>
  <si>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</si>
  <si>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ВДГО (техобслуживание и ремонт)</t>
  </si>
  <si>
    <t>ноября</t>
  </si>
  <si>
    <t>за   ноябрь  2019 г.</t>
  </si>
  <si>
    <t>ост.на 01.12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</si>
</sst>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54" sqref="D54:D77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84</v>
      </c>
      <c r="D2" s="8">
        <v>11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L6*126.87*1.302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3.74</v>
      </c>
      <c r="M11" s="45">
        <f t="shared" si="0"/>
        <v>617.7909276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617.7909276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371.665665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82.59237</v>
      </c>
    </row>
    <row r="20" spans="1:13" ht="12.75">
      <c r="A20" t="s">
        <v>101</v>
      </c>
      <c r="J20" s="20"/>
      <c r="K20" s="27" t="s">
        <v>56</v>
      </c>
      <c r="L20" s="28">
        <f>SUM(L6:L19)</f>
        <v>10.23</v>
      </c>
      <c r="M20" s="34">
        <f>SUM(M6:M19)</f>
        <v>1689.8398902000001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/>
      <c r="L24" s="45"/>
      <c r="M24" s="33">
        <f>L24*126.87*1.302*1.15</f>
        <v>0</v>
      </c>
    </row>
    <row r="25" spans="1:13" ht="12.75">
      <c r="A25" t="s">
        <v>105</v>
      </c>
      <c r="J25" s="20">
        <v>2</v>
      </c>
      <c r="K25" s="20"/>
      <c r="L25" s="45"/>
      <c r="M25" s="33">
        <f aca="true" t="shared" si="1" ref="M25:M38">L25*126.87*1.302*1.15</f>
        <v>0</v>
      </c>
    </row>
    <row r="26" spans="1:13" ht="12.75">
      <c r="A26" t="s">
        <v>106</v>
      </c>
      <c r="J26" s="20">
        <v>3</v>
      </c>
      <c r="K26" s="20"/>
      <c r="L26" s="45"/>
      <c r="M26" s="33">
        <f t="shared" si="1"/>
        <v>0</v>
      </c>
    </row>
    <row r="27" spans="1:13" ht="12.75">
      <c r="A27" s="52" t="s">
        <v>107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0</v>
      </c>
      <c r="M39" s="34">
        <f>SUM(M24:M38)</f>
        <v>0</v>
      </c>
    </row>
    <row r="40" spans="1:11" ht="12.75">
      <c r="A40" s="2" t="s">
        <v>6</v>
      </c>
      <c r="F40" s="11">
        <v>49876.67</v>
      </c>
      <c r="K40" s="1" t="s">
        <v>60</v>
      </c>
    </row>
    <row r="41" spans="1:13" ht="12.75">
      <c r="A41" t="s">
        <v>7</v>
      </c>
      <c r="F41" s="5">
        <v>41163.43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0.8253042955754665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42063.43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5847.75*1.302</f>
        <v>7613.7705000000005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(2500)*1.302</f>
        <v>3255</v>
      </c>
      <c r="J50" s="20">
        <v>8</v>
      </c>
      <c r="K50" s="20"/>
      <c r="L50" s="25"/>
      <c r="M50" s="25"/>
    </row>
    <row r="51" spans="1:13" ht="12.75">
      <c r="A51" s="6" t="s">
        <v>82</v>
      </c>
      <c r="E51" s="5"/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10868.7705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1">
        <v>241830</v>
      </c>
      <c r="D58">
        <v>229360</v>
      </c>
      <c r="E58">
        <v>3422.5</v>
      </c>
      <c r="F58" s="35">
        <f>C58/D58*E58</f>
        <v>3608.576800662714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1689.8398902000001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0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0*600*1.302</f>
        <v>0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M78</f>
        <v>0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0.38</v>
      </c>
      <c r="E65" t="s">
        <v>14</v>
      </c>
      <c r="F65" s="5">
        <f>B65*D65</f>
        <v>1300.55</v>
      </c>
      <c r="J65" s="20">
        <v>23</v>
      </c>
      <c r="K65" s="20"/>
      <c r="L65" s="25"/>
      <c r="M65" s="25"/>
    </row>
    <row r="66" spans="1:13" s="51" customFormat="1" ht="12.75">
      <c r="A66" s="57" t="s">
        <v>131</v>
      </c>
      <c r="B66" s="57"/>
      <c r="C66" s="57"/>
      <c r="D66" s="58"/>
      <c r="E66" s="57"/>
      <c r="F66" s="59">
        <f>11680+5120</f>
        <v>16800</v>
      </c>
      <c r="J66" s="20">
        <v>24</v>
      </c>
      <c r="K66" s="20"/>
      <c r="L66" s="25"/>
      <c r="M66" s="25"/>
    </row>
    <row r="67" spans="1:13" ht="12.75">
      <c r="A67" s="47" t="s">
        <v>83</v>
      </c>
      <c r="B67" s="47"/>
      <c r="C67" s="47"/>
      <c r="D67" s="50">
        <v>0</v>
      </c>
      <c r="E67" s="47"/>
      <c r="F67" s="48">
        <f>D67*E33</f>
        <v>0</v>
      </c>
      <c r="J67" s="20">
        <v>25</v>
      </c>
      <c r="K67" s="20"/>
      <c r="L67" s="25"/>
      <c r="M67" s="25"/>
    </row>
    <row r="68" spans="1:13" ht="12.75">
      <c r="A68" s="4" t="s">
        <v>70</v>
      </c>
      <c r="B68" s="10"/>
      <c r="C68" s="10"/>
      <c r="F68" s="32">
        <f>SUM(F58:F67)</f>
        <v>23398.966690862715</v>
      </c>
      <c r="J68" s="20">
        <v>26</v>
      </c>
      <c r="K68" s="20"/>
      <c r="L68" s="25"/>
      <c r="M68" s="25"/>
    </row>
    <row r="69" spans="1:13" ht="12.75">
      <c r="A69" s="4" t="s">
        <v>24</v>
      </c>
      <c r="J69" s="20">
        <v>27</v>
      </c>
      <c r="K69" s="20"/>
      <c r="L69" s="25"/>
      <c r="M69" s="25"/>
    </row>
    <row r="70" spans="1:13" ht="12.75">
      <c r="A70" t="s">
        <v>25</v>
      </c>
      <c r="B70">
        <v>3422.5</v>
      </c>
      <c r="C70" t="s">
        <v>69</v>
      </c>
      <c r="D70" s="5">
        <v>0.23</v>
      </c>
      <c r="E70" t="s">
        <v>14</v>
      </c>
      <c r="F70" s="11">
        <f>B70*D70</f>
        <v>787.1750000000001</v>
      </c>
      <c r="J70" s="20">
        <v>28</v>
      </c>
      <c r="K70" s="20"/>
      <c r="L70" s="25"/>
      <c r="M70" s="25"/>
    </row>
    <row r="71" spans="1:13" ht="12.75">
      <c r="A71" t="s">
        <v>26</v>
      </c>
      <c r="F71" s="5"/>
      <c r="J71" s="20">
        <v>29</v>
      </c>
      <c r="K71" s="20"/>
      <c r="L71" s="25"/>
      <c r="M71" s="25"/>
    </row>
    <row r="72" spans="1:13" ht="12.75">
      <c r="A72" s="7" t="s">
        <v>73</v>
      </c>
      <c r="F72" s="5"/>
      <c r="J72" s="20">
        <v>30</v>
      </c>
      <c r="K72" s="20"/>
      <c r="L72" s="25"/>
      <c r="M72" s="25"/>
    </row>
    <row r="73" spans="2:13" ht="12.75">
      <c r="B73">
        <v>3422.5</v>
      </c>
      <c r="C73" t="s">
        <v>13</v>
      </c>
      <c r="D73" s="11">
        <v>0.81</v>
      </c>
      <c r="E73" t="s">
        <v>14</v>
      </c>
      <c r="F73" s="11">
        <f>B73*D73</f>
        <v>2772.2250000000004</v>
      </c>
      <c r="J73" s="20">
        <v>31</v>
      </c>
      <c r="K73" s="20"/>
      <c r="L73" s="25"/>
      <c r="M73" s="25"/>
    </row>
    <row r="74" spans="1:13" ht="12.75">
      <c r="A74" s="4" t="s">
        <v>27</v>
      </c>
      <c r="F74" s="32">
        <f>F70+F73</f>
        <v>3559.4000000000005</v>
      </c>
      <c r="J74" s="20">
        <v>32</v>
      </c>
      <c r="K74" s="20"/>
      <c r="L74" s="25"/>
      <c r="M74" s="25"/>
    </row>
    <row r="75" spans="1:13" ht="12.75">
      <c r="A75" s="4" t="s">
        <v>28</v>
      </c>
      <c r="J75" s="20">
        <v>33</v>
      </c>
      <c r="K75" s="20"/>
      <c r="L75" s="25"/>
      <c r="M75" s="25"/>
    </row>
    <row r="76" spans="1:13" ht="12.75">
      <c r="A76" s="7" t="s">
        <v>29</v>
      </c>
      <c r="B76" s="7"/>
      <c r="C76" s="7"/>
      <c r="D76" s="7"/>
      <c r="E76" s="7"/>
      <c r="F76" s="7"/>
      <c r="J76" s="20">
        <v>34</v>
      </c>
      <c r="K76" s="20"/>
      <c r="L76" s="25"/>
      <c r="M76" s="25"/>
    </row>
    <row r="77" spans="2:13" ht="12.75">
      <c r="B77">
        <v>3422.5</v>
      </c>
      <c r="C77" t="s">
        <v>13</v>
      </c>
      <c r="D77" s="11">
        <v>2.34</v>
      </c>
      <c r="E77" t="s">
        <v>14</v>
      </c>
      <c r="F77" s="5">
        <f>B77*D77</f>
        <v>8008.65</v>
      </c>
      <c r="J77" s="20">
        <v>35</v>
      </c>
      <c r="K77" s="20"/>
      <c r="L77" s="25"/>
      <c r="M77" s="25"/>
    </row>
    <row r="78" spans="1:13" ht="12.75">
      <c r="A78" s="4" t="s">
        <v>30</v>
      </c>
      <c r="F78" s="32">
        <f>SUM(F77)</f>
        <v>8008.65</v>
      </c>
      <c r="J78" s="20"/>
      <c r="K78" s="20"/>
      <c r="L78" s="31" t="s">
        <v>63</v>
      </c>
      <c r="M78" s="28">
        <f>SUM(M43:M77)</f>
        <v>0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45835.78719086272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2658.4756570700374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2778.4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545.35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v>2454.83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54272.842847932756</v>
      </c>
    </row>
    <row r="86" spans="2:13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  <c r="J86" s="51"/>
      <c r="K86" s="51"/>
      <c r="L86" s="51"/>
      <c r="M86" s="51"/>
    </row>
    <row r="87" spans="1:6" ht="12.75">
      <c r="A87" s="13"/>
      <c r="B87" s="39">
        <v>43770</v>
      </c>
      <c r="C87" s="40">
        <v>-42355</v>
      </c>
      <c r="D87" s="43">
        <f>F44</f>
        <v>42063.43</v>
      </c>
      <c r="E87" s="43">
        <f>F85</f>
        <v>54272.842847932756</v>
      </c>
      <c r="F87" s="44">
        <f>C87+D87-E87</f>
        <v>-54564.412847932756</v>
      </c>
    </row>
    <row r="89" spans="1:6" ht="13.5" thickBot="1">
      <c r="A89" t="s">
        <v>110</v>
      </c>
      <c r="C89" s="53">
        <v>43770</v>
      </c>
      <c r="D89" s="8" t="s">
        <v>111</v>
      </c>
      <c r="E89" s="53">
        <v>43799</v>
      </c>
      <c r="F89" t="s">
        <v>112</v>
      </c>
    </row>
    <row r="90" spans="1:7" ht="13.5" thickBot="1">
      <c r="A90" t="s">
        <v>113</v>
      </c>
      <c r="F90" s="54">
        <f>E87</f>
        <v>54272.842847932756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2017-08-21T12:47:03Z</cp:lastPrinted>
  <dcterms:created xsi:type="dcterms:W3CDTF">2008-08-18T07:30:19Z</dcterms:created>
  <dcterms:modified xsi:type="dcterms:W3CDTF">2020-01-23T10:55:55Z</dcterms:modified>
  <cp:category/>
  <cp:version/>
  <cp:contentType/>
  <cp:contentStatus/>
</cp:coreProperties>
</file>