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<sst xmlns="http://schemas.openxmlformats.org/spreadsheetml/2006/main" count="166" uniqueCount="143">
  <si>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</si>
  <si>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</si>
  <si>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</si>
  <si>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</si>
  <si>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</si>
  <si>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</si>
  <si>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</si>
  <si>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</si>
  <si>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</si>
  <si>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</si>
  <si>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</si>
  <si>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</si>
  <si>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</si>
  <si>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</si>
  <si>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</si>
  <si>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</si>
  <si>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</si>
  <si>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</si>
  <si>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</si>
  <si>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</si>
  <si>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</si>
  <si>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</si>
  <si>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</si>
  <si>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</si>
  <si>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</si>
  <si>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</si>
  <si>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</si>
  <si>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</si>
  <si>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</si>
  <si>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</si>
  <si>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</si>
  <si>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</si>
  <si>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</si>
  <si>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</si>
  <si>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</si>
  <si>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</si>
  <si>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</si>
  <si>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</si>
  <si>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</si>
  <si>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</si>
  <si>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</si>
  <si>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</si>
  <si>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</si>
  <si>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</si>
  <si>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</si>
  <si>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</si>
  <si>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</si>
  <si>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</si>
  <si>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</si>
  <si>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</si>
  <si>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</si>
  <si>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</si>
  <si>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</si>
  <si>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</si>
  <si>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</si>
  <si>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</si>
  <si>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</si>
  <si>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</si>
  <si>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</si>
  <si>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</si>
  <si>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</si>
  <si>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</si>
  <si>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</si>
  <si>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</si>
  <si>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</si>
  <si>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</si>
  <si>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</si>
  <si>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</si>
  <si>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</si>
  <si>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</si>
  <si>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</si>
  <si>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</si>
  <si>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</si>
  <si>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</si>
  <si>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</si>
  <si>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</si>
  <si>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</si>
  <si>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</si>
  <si>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</si>
  <si>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</si>
  <si>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</si>
  <si>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</si>
  <si>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</si>
  <si>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</si>
  <si>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</si>
  <si>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</si>
  <si>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</si>
  <si>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</si>
  <si>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</si>
  <si>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</si>
  <si>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</si>
  <si>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</si>
  <si>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</si>
  <si>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</si>
  <si>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</si>
  <si>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</si>
  <si>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</si>
  <si>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</si>
  <si>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</si>
  <si>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</si>
  <si>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</si>
  <si>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</si>
  <si>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</si>
  <si>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</si>
  <si>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</si>
  <si>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</si>
  <si>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</si>
  <si>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</si>
  <si>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</si>
  <si>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</si>
  <si>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</si>
  <si>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</si>
  <si>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</si>
  <si>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</si>
  <si>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</si>
  <si>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</si>
  <si>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</si>
  <si>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</si>
  <si>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</si>
  <si>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</si>
  <si>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</si>
  <si>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</si>
  <si>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</si>
  <si>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</si>
  <si>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</si>
  <si>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</si>
  <si>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</si>
  <si>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</si>
  <si>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</si>
  <si>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</si>
  <si>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</si>
  <si>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</si>
  <si>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</si>
  <si>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</si>
  <si>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</si>
  <si>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2019 г.</t>
  </si>
  <si>
    <t>1.2 Арендаторы  (Спарк, Медиа-Маркет,интер-тел,ростел.комстар,видикон)</t>
  </si>
  <si>
    <t>апреля</t>
  </si>
  <si>
    <t>за   апрель  2019 г.</t>
  </si>
  <si>
    <t>ост.на 01.05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</si>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</sst>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4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1.5</v>
      </c>
      <c r="M6" s="49">
        <f>L6*126.87*1.302</f>
        <v>247.77711000000002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351.8434962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703.6869924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350.19164880000005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9">
        <f t="shared" si="0"/>
        <v>1486.66266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105</v>
      </c>
      <c r="J20" s="20"/>
      <c r="K20" s="27" t="s">
        <v>57</v>
      </c>
      <c r="L20" s="28">
        <f>SUM(L6:L19)</f>
        <v>19.509999999999998</v>
      </c>
      <c r="M20" s="34">
        <f>SUM(M6:M19)</f>
        <v>3222.7542774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0.21</v>
      </c>
      <c r="M24" s="33">
        <f aca="true" t="shared" si="1" ref="M24:M35">L24*126.87*1.302*1.15</f>
        <v>39.89211471</v>
      </c>
    </row>
    <row r="25" spans="1:13" ht="12.75">
      <c r="A25" t="s">
        <v>109</v>
      </c>
      <c r="J25" s="20">
        <v>2</v>
      </c>
      <c r="K25" s="20"/>
      <c r="L25" s="49"/>
      <c r="M25" s="33">
        <f t="shared" si="1"/>
        <v>0</v>
      </c>
    </row>
    <row r="26" spans="1:13" ht="12.75">
      <c r="A26" t="s">
        <v>110</v>
      </c>
      <c r="J26" s="20">
        <v>3</v>
      </c>
      <c r="K26" s="20"/>
      <c r="L26" s="49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/>
      <c r="L27" s="49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0.21</v>
      </c>
      <c r="M36" s="34">
        <f>SUM(M24:M35)</f>
        <v>39.89211471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65101.27</v>
      </c>
      <c r="J40" s="20">
        <v>1</v>
      </c>
      <c r="K40" s="20" t="s">
        <v>141</v>
      </c>
      <c r="L40" s="25" t="s">
        <v>142</v>
      </c>
      <c r="M40" s="25">
        <f>3*11.6</f>
        <v>34.8</v>
      </c>
    </row>
    <row r="41" spans="1:13" ht="12.75">
      <c r="A41" t="s">
        <v>7</v>
      </c>
      <c r="F41" s="5">
        <v>73021.67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1.12166275711672</v>
      </c>
      <c r="J42" s="20">
        <v>3</v>
      </c>
      <c r="K42" s="20"/>
      <c r="L42" s="25"/>
      <c r="M42" s="25"/>
    </row>
    <row r="43" spans="1:13" ht="12.75">
      <c r="A43" s="7" t="s">
        <v>136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74526.67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(3300)*1.202</f>
        <v>3966.6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8458.5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2.22</v>
      </c>
      <c r="E54" t="s">
        <v>14</v>
      </c>
      <c r="F54" s="11">
        <f>E33*D54</f>
        <v>7054.05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7054.05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134</v>
      </c>
      <c r="B59" s="60"/>
      <c r="C59" s="53"/>
      <c r="D59" s="61"/>
      <c r="E59" s="53"/>
      <c r="F59" s="61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34.8</v>
      </c>
    </row>
    <row r="62" spans="1:13" ht="12.75">
      <c r="A62" t="s">
        <v>18</v>
      </c>
      <c r="C62" s="53">
        <v>233902</v>
      </c>
      <c r="D62">
        <v>229360</v>
      </c>
      <c r="E62">
        <v>3177.5</v>
      </c>
      <c r="F62" s="35">
        <f>C62/D62*E62</f>
        <v>3240.4238097314264</v>
      </c>
      <c r="J62" s="46"/>
      <c r="K62" s="46"/>
      <c r="L62" s="47"/>
      <c r="M62" s="48"/>
    </row>
    <row r="63" spans="1:6" ht="12.75">
      <c r="A63" t="s">
        <v>19</v>
      </c>
      <c r="F63" s="35">
        <f>M20</f>
        <v>3222.7542774</v>
      </c>
    </row>
    <row r="64" spans="1:6" ht="12.75">
      <c r="A64" t="s">
        <v>20</v>
      </c>
      <c r="F64" s="11">
        <f>M36</f>
        <v>39.89211471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34.8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0.44</v>
      </c>
      <c r="E69" t="s">
        <v>14</v>
      </c>
      <c r="F69" s="11">
        <f>B69*D69</f>
        <v>1398.1</v>
      </c>
    </row>
    <row r="70" spans="1:6" ht="12.75">
      <c r="A70" s="53" t="s">
        <v>80</v>
      </c>
      <c r="B70" s="53"/>
      <c r="C70" s="53"/>
      <c r="D70" s="62"/>
      <c r="E70" s="53"/>
      <c r="F70" s="62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7935.970201841426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0.19</v>
      </c>
      <c r="E74" t="s">
        <v>14</v>
      </c>
      <c r="F74" s="11">
        <f>B74*D74</f>
        <v>603.725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1.01</v>
      </c>
      <c r="E77" t="s">
        <v>14</v>
      </c>
      <c r="F77" s="11">
        <f>B77*D77</f>
        <v>3209.275</v>
      </c>
    </row>
    <row r="78" spans="1:6" ht="12.75">
      <c r="A78" s="4" t="s">
        <v>28</v>
      </c>
      <c r="F78" s="32">
        <f>F74+F77</f>
        <v>3813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1.95</v>
      </c>
      <c r="E81" t="s">
        <v>14</v>
      </c>
      <c r="F81" s="11">
        <f>B81*D81</f>
        <v>6196.125</v>
      </c>
    </row>
    <row r="82" spans="1:9" ht="12.75">
      <c r="A82" s="4" t="s">
        <v>31</v>
      </c>
      <c r="F82" s="8">
        <f>SUM(F81)</f>
        <v>6196.125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39762.64520184143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2306.233421706803</v>
      </c>
    </row>
    <row r="86" spans="1:6" ht="12.75">
      <c r="A86" s="1"/>
      <c r="B86" s="36" t="s">
        <v>131</v>
      </c>
      <c r="C86" s="36"/>
      <c r="D86" s="1"/>
      <c r="E86" s="58"/>
      <c r="F86" s="59">
        <v>8503.9</v>
      </c>
    </row>
    <row r="87" spans="1:6" ht="12.75">
      <c r="A87" s="1"/>
      <c r="B87" s="36" t="s">
        <v>132</v>
      </c>
      <c r="C87" s="36"/>
      <c r="D87" s="1"/>
      <c r="E87" s="58"/>
      <c r="F87" s="59">
        <v>457.02</v>
      </c>
    </row>
    <row r="88" spans="1:6" ht="12.75">
      <c r="A88" s="1"/>
      <c r="B88" s="36" t="s">
        <v>133</v>
      </c>
      <c r="C88" s="36"/>
      <c r="D88" s="1"/>
      <c r="E88" s="58"/>
      <c r="F88" s="59">
        <v>2330.51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53360.30862354823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43556</v>
      </c>
      <c r="C91" s="40">
        <v>-216381</v>
      </c>
      <c r="D91" s="42">
        <f>F44</f>
        <v>74526.67</v>
      </c>
      <c r="E91" s="42">
        <f>F89</f>
        <v>53360.30862354823</v>
      </c>
      <c r="F91" s="43">
        <f>C91+D91-E91</f>
        <v>-195214.63862354826</v>
      </c>
    </row>
    <row r="93" spans="1:6" ht="13.5" thickBot="1">
      <c r="A93" t="s">
        <v>115</v>
      </c>
      <c r="C93" s="55">
        <v>43556</v>
      </c>
      <c r="D93" s="8" t="s">
        <v>116</v>
      </c>
      <c r="E93" s="55">
        <v>43585</v>
      </c>
      <c r="F93" t="s">
        <v>117</v>
      </c>
    </row>
    <row r="94" spans="1:7" ht="13.5" thickBot="1">
      <c r="A94" t="s">
        <v>118</v>
      </c>
      <c r="F94" s="56">
        <f>E91</f>
        <v>53360.30862354823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2019-07-09T12:21:51Z</dcterms:modified>
  <cp:category/>
  <cp:version/>
  <cp:contentType/>
  <cp:contentStatus/>
</cp:coreProperties>
</file>