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<sst xmlns="http://schemas.openxmlformats.org/spreadsheetml/2006/main" count="161" uniqueCount="138">
  <si>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</si>
  <si>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</si>
  <si>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</si>
  <si>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</si>
  <si>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</si>
  <si>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</si>
  <si>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</si>
  <si>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</si>
  <si>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</si>
  <si>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</si>
  <si>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</si>
  <si>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</si>
  <si>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</si>
  <si>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</si>
  <si>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</si>
  <si>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</si>
  <si>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</si>
  <si>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</si>
  <si>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</si>
  <si>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</si>
  <si>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</si>
  <si>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</si>
  <si>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</si>
  <si>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</si>
  <si>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</si>
  <si>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</si>
  <si>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</si>
  <si>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</si>
  <si>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</si>
  <si>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</si>
  <si>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</si>
  <si>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</si>
  <si>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</si>
  <si>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</si>
  <si>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</si>
  <si>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</si>
  <si>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</si>
  <si>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</si>
  <si>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</si>
  <si>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</si>
  <si>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</si>
  <si>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</si>
  <si>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</si>
  <si>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</si>
  <si>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</si>
  <si>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</si>
  <si>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</si>
  <si>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</si>
  <si>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</si>
  <si>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</si>
  <si>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</si>
  <si>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</si>
  <si>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</si>
  <si>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</si>
  <si>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</si>
  <si>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</si>
  <si>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</si>
  <si>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</si>
  <si>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</si>
  <si>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</si>
  <si>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</si>
  <si>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</si>
  <si>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</si>
  <si>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</si>
  <si>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</si>
  <si>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</si>
  <si>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</si>
  <si>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</si>
  <si>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</si>
  <si>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</si>
  <si>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</si>
  <si>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</si>
  <si>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</si>
  <si>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</si>
  <si>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</si>
  <si>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</si>
  <si>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</si>
  <si>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</si>
  <si>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</si>
  <si>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</si>
  <si>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</si>
  <si>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</si>
  <si>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</si>
  <si>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</si>
  <si>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</si>
  <si>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</si>
  <si>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</si>
  <si>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</si>
  <si>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</si>
  <si>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</si>
  <si>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</si>
  <si>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</si>
  <si>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</si>
  <si>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</si>
  <si>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</si>
  <si>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</si>
  <si>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</si>
  <si>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</si>
  <si>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</si>
  <si>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</si>
  <si>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</si>
  <si>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</si>
  <si>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</si>
  <si>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</si>
  <si>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</si>
  <si>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</si>
  <si>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</si>
  <si>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</si>
  <si>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</si>
  <si>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</si>
  <si>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</si>
  <si>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</si>
  <si>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</si>
  <si>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</si>
  <si>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</si>
  <si>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</si>
  <si>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</si>
  <si>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</si>
  <si>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</si>
  <si>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</si>
  <si>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</si>
  <si>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</si>
  <si>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</si>
  <si>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</si>
  <si>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</si>
  <si>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</si>
  <si>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</si>
  <si>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</si>
  <si>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</si>
  <si>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</si>
  <si>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</si>
  <si>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</si>
  <si>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</si>
  <si>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</si>
  <si>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</si>
  <si>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</si>
  <si>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ремонт подъезда №1</t>
  </si>
  <si>
    <t>материал для ремонта подъезда №1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</si>
</sst>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11</v>
      </c>
      <c r="K2" s="5" t="s">
        <v>134</v>
      </c>
    </row>
    <row r="3" spans="1:13" ht="12.75">
      <c r="A3" t="s">
        <v>87</v>
      </c>
      <c r="J3" s="13" t="s">
        <v>37</v>
      </c>
      <c r="K3" s="56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50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50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50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50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50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50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50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50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50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50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50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50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50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 t="s">
        <v>136</v>
      </c>
      <c r="L24" s="22">
        <v>53.52</v>
      </c>
      <c r="M24" s="31">
        <f aca="true" t="shared" si="1" ref="M24:M33">L24*126.87*1.302*1.15</f>
        <v>10166.79037752</v>
      </c>
    </row>
    <row r="25" spans="1:13" ht="12.75">
      <c r="A25" t="s">
        <v>107</v>
      </c>
      <c r="J25" s="22">
        <v>2</v>
      </c>
      <c r="K25" s="41"/>
      <c r="L25" s="22"/>
      <c r="M25" s="31">
        <f t="shared" si="1"/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10166.79037752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 t="s">
        <v>137</v>
      </c>
      <c r="L38" s="22"/>
      <c r="M38" s="22">
        <v>17762</v>
      </c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7001.7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2450.24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0.3499492980276218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2450.24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17762</v>
      </c>
    </row>
    <row r="51" spans="1:6" ht="12.75">
      <c r="A51" s="6" t="s">
        <v>84</v>
      </c>
      <c r="E51" s="5"/>
      <c r="F51" s="10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241830</v>
      </c>
      <c r="D58">
        <v>229360</v>
      </c>
      <c r="E58">
        <v>393.9</v>
      </c>
      <c r="F58" s="33">
        <f>C58/D58*E58</f>
        <v>415.31582228810606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10166.79037752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17762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0.38</v>
      </c>
      <c r="E65" t="s">
        <v>15</v>
      </c>
      <c r="F65" s="10">
        <f>B65*D65</f>
        <v>149.682</v>
      </c>
    </row>
    <row r="66" spans="1:6" ht="12.75">
      <c r="A66" s="59" t="s">
        <v>76</v>
      </c>
      <c r="B66" s="59"/>
      <c r="C66" s="59"/>
      <c r="D66" s="60"/>
      <c r="E66" s="59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9"/>
      <c r="C68" s="9"/>
      <c r="F68" s="30">
        <f>SUM(F58:F67)</f>
        <v>28493.788199808107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0.23</v>
      </c>
      <c r="E70" t="s">
        <v>15</v>
      </c>
      <c r="F70" s="10">
        <f>B70*D70</f>
        <v>90.597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0.81</v>
      </c>
      <c r="E73" t="s">
        <v>15</v>
      </c>
      <c r="F73" s="10">
        <f>B73*D73</f>
        <v>319.059</v>
      </c>
    </row>
    <row r="74" spans="1:6" ht="12.75">
      <c r="A74" s="4" t="s">
        <v>30</v>
      </c>
      <c r="F74" s="30">
        <f>F70+F73</f>
        <v>409.656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2.34</v>
      </c>
      <c r="E77" t="s">
        <v>15</v>
      </c>
      <c r="F77" s="10">
        <f>B77*D77</f>
        <v>921.7259999999999</v>
      </c>
    </row>
    <row r="78" spans="1:6" ht="12.75">
      <c r="A78" s="4" t="s">
        <v>33</v>
      </c>
      <c r="F78" s="30">
        <f>SUM(F77)</f>
        <v>921.7259999999999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34</v>
      </c>
      <c r="B80" s="1"/>
      <c r="F80" s="30">
        <f>F52+F56+F68+F74+F78+F79</f>
        <v>30998.992199808104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1797.94154758887</v>
      </c>
      <c r="I81" s="7"/>
    </row>
    <row r="82" spans="1:9" ht="12.75">
      <c r="A82" s="1"/>
      <c r="B82" s="34" t="s">
        <v>129</v>
      </c>
      <c r="C82" s="34"/>
      <c r="D82" s="1"/>
      <c r="E82" s="57"/>
      <c r="F82" s="58">
        <v>161</v>
      </c>
      <c r="I82" s="7"/>
    </row>
    <row r="83" spans="1:9" ht="12.75">
      <c r="A83" s="1"/>
      <c r="B83" s="34" t="s">
        <v>130</v>
      </c>
      <c r="C83" s="34"/>
      <c r="D83" s="1"/>
      <c r="E83" s="57"/>
      <c r="F83" s="58">
        <v>165.95</v>
      </c>
      <c r="I83" s="7"/>
    </row>
    <row r="84" spans="1:9" ht="12.75">
      <c r="A84" s="1"/>
      <c r="B84" s="34" t="s">
        <v>131</v>
      </c>
      <c r="C84" s="34"/>
      <c r="D84" s="1"/>
      <c r="E84" s="57"/>
      <c r="F84" s="58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33123.88374739697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43770</v>
      </c>
      <c r="C87" s="38">
        <v>-137270</v>
      </c>
      <c r="D87" s="44">
        <f>F44</f>
        <v>2450.24</v>
      </c>
      <c r="E87" s="46">
        <f>F85</f>
        <v>33123.88374739697</v>
      </c>
      <c r="F87" s="47">
        <f>C87+D87-E87</f>
        <v>-167943.64374739697</v>
      </c>
    </row>
    <row r="89" spans="1:6" ht="13.5" thickBot="1">
      <c r="A89" t="s">
        <v>112</v>
      </c>
      <c r="C89" s="55">
        <v>43770</v>
      </c>
      <c r="D89" s="40" t="s">
        <v>113</v>
      </c>
      <c r="E89" s="55">
        <v>43799</v>
      </c>
      <c r="F89" t="s">
        <v>114</v>
      </c>
    </row>
    <row r="90" spans="1:7" ht="13.5" thickBot="1">
      <c r="A90" t="s">
        <v>115</v>
      </c>
      <c r="F90" s="47">
        <f>E87</f>
        <v>33123.88374739697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2020-01-23T11:30:40Z</dcterms:modified>
  <cp:category/>
  <cp:version/>
  <cp:contentType/>
  <cp:contentStatus/>
</cp:coreProperties>
</file>