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<sst xmlns="http://schemas.openxmlformats.org/spreadsheetml/2006/main" count="159" uniqueCount="138">
  <si>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</si>
  <si>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</si>
  <si>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</si>
  <si>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</si>
  <si>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</si>
  <si>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</si>
  <si>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</si>
  <si>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</si>
  <si>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</si>
  <si>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</si>
  <si>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</si>
  <si>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</si>
  <si>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</si>
  <si>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</si>
  <si>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</si>
  <si>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</si>
  <si>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</si>
  <si>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</si>
  <si>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</si>
  <si>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</si>
  <si>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</si>
  <si>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</si>
  <si>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</si>
  <si>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</si>
  <si>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</si>
  <si>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</si>
  <si>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</si>
  <si>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</si>
  <si>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</si>
  <si>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</si>
  <si>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</si>
  <si>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</si>
  <si>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</si>
  <si>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</si>
  <si>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</si>
  <si>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</si>
  <si>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</si>
  <si>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</si>
  <si>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</si>
  <si>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</si>
  <si>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</si>
  <si>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</si>
  <si>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</si>
  <si>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</si>
  <si>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</si>
  <si>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</si>
  <si>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</si>
  <si>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</si>
  <si>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</si>
  <si>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</si>
  <si>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</si>
  <si>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</si>
  <si>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</si>
  <si>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</si>
  <si>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</si>
  <si>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</si>
  <si>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</si>
  <si>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</si>
  <si>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</si>
  <si>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</si>
  <si>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</si>
  <si>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</si>
  <si>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</si>
  <si>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</si>
  <si>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</si>
  <si>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</si>
  <si>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</si>
  <si>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</si>
  <si>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</si>
  <si>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</si>
  <si>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</si>
  <si>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</si>
  <si>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</si>
  <si>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</si>
  <si>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</si>
  <si>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</si>
  <si>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</si>
  <si>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</si>
  <si>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</si>
  <si>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</si>
  <si>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</si>
  <si>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</si>
  <si>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</si>
  <si>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</si>
  <si>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</si>
  <si>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</si>
  <si>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</si>
  <si>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</si>
  <si>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</si>
  <si>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</si>
  <si>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</si>
  <si>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</si>
  <si>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</si>
  <si>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</si>
  <si>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</si>
  <si>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</si>
  <si>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</si>
  <si>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</si>
  <si>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</si>
  <si>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</si>
  <si>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</si>
  <si>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</si>
  <si>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</si>
  <si>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</si>
  <si>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</si>
  <si>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</si>
  <si>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</si>
  <si>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</si>
  <si>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</si>
  <si>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</si>
  <si>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</si>
  <si>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</si>
  <si>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</si>
  <si>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</si>
  <si>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</si>
  <si>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</si>
  <si>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</si>
  <si>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</si>
  <si>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</si>
  <si>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</si>
  <si>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</si>
  <si>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</si>
  <si>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</si>
  <si>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</si>
  <si>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</si>
  <si>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</si>
  <si>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</si>
  <si>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</si>
  <si>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</si>
  <si>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</si>
  <si>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</si>
  <si>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</si>
  <si>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</si>
  <si>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</si>
  <si>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</si>
  <si>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смена ламп (5шт) п-д1,3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</si>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</sst>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38" sqref="M38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3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614.4872328</v>
      </c>
    </row>
    <row r="14" spans="1:13" ht="12.75">
      <c r="A14" t="s">
        <v>95</v>
      </c>
      <c r="J14" s="20">
        <v>5</v>
      </c>
      <c r="K14" s="19" t="s">
        <v>50</v>
      </c>
      <c r="L14" s="25">
        <v>8.02</v>
      </c>
      <c r="M14" s="46">
        <f t="shared" si="0"/>
        <v>1324.7816148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18.21</v>
      </c>
      <c r="M20" s="34">
        <f>SUM(M6:M19)</f>
        <v>3008.0141154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v>0.35</v>
      </c>
      <c r="M24" s="33">
        <f>L24*126.87*1.302*1.15</f>
        <v>66.48685784999999</v>
      </c>
    </row>
    <row r="25" spans="1:13" ht="12.75">
      <c r="A25" t="s">
        <v>105</v>
      </c>
      <c r="J25" s="20">
        <v>2</v>
      </c>
      <c r="K25" s="20"/>
      <c r="L25" s="46"/>
      <c r="M25" s="33">
        <f aca="true" t="shared" si="1" ref="M25:M32">L25*126.87*1.302*1.15</f>
        <v>0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0.35</v>
      </c>
      <c r="M33" s="34">
        <f>SUM(M24:M32)</f>
        <v>66.48685784999999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5*11.6</f>
        <v>58</v>
      </c>
    </row>
    <row r="38" spans="2:13" ht="12.75">
      <c r="B38" s="1" t="s">
        <v>5</v>
      </c>
      <c r="C38" s="1"/>
      <c r="J38" s="20">
        <v>2</v>
      </c>
      <c r="K38" s="20"/>
      <c r="L38" s="25"/>
      <c r="M38" s="46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55879.58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68935.75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1.233648320191383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69835.75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(5085+765)*1.302</f>
        <v>7616.7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/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9900.5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2.03</v>
      </c>
      <c r="E54" t="s">
        <v>14</v>
      </c>
      <c r="F54" s="11">
        <f>E33*D54</f>
        <v>6966.350999999999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0.5</v>
      </c>
      <c r="E55" t="s">
        <v>14</v>
      </c>
      <c r="F55" s="11">
        <f>B55*D55</f>
        <v>464.65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7431.000999999998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184596</v>
      </c>
      <c r="D58">
        <v>229360</v>
      </c>
      <c r="E58">
        <v>3431.7</v>
      </c>
      <c r="F58" s="35">
        <f>C58/D58*E58</f>
        <v>2761.9379717474712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3008.0141154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66.48685784999999</v>
      </c>
      <c r="J60" s="20"/>
      <c r="K60" s="20"/>
      <c r="L60" s="31" t="s">
        <v>65</v>
      </c>
      <c r="M60" s="28">
        <f>SUM(M37:M59)</f>
        <v>58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58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0.26</v>
      </c>
      <c r="E65" t="s">
        <v>14</v>
      </c>
      <c r="F65" s="11">
        <f>B65*D65</f>
        <v>892.242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7567.880944997471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0.19</v>
      </c>
      <c r="E70" t="s">
        <v>14</v>
      </c>
      <c r="F70" s="11">
        <f>B70*D70</f>
        <v>652.023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1.13</v>
      </c>
      <c r="E73" t="s">
        <v>14</v>
      </c>
      <c r="F73" s="11">
        <f>B73*D73</f>
        <v>3877.8209999999995</v>
      </c>
    </row>
    <row r="74" spans="1:6" ht="12.75">
      <c r="A74" s="10" t="s">
        <v>29</v>
      </c>
      <c r="F74" s="32">
        <f>F70+F73</f>
        <v>4529.843999999999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3.23</v>
      </c>
      <c r="E77" t="s">
        <v>14</v>
      </c>
      <c r="F77" s="11">
        <f>B77*D77</f>
        <v>11084.391</v>
      </c>
    </row>
    <row r="78" spans="1:6" ht="12.75">
      <c r="A78" s="10" t="s">
        <v>32</v>
      </c>
      <c r="F78" s="32">
        <f>SUM(F77)</f>
        <v>11084.391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40513.61694499747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2349.789782809853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2750.9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486.19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48805.54672780733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43525</v>
      </c>
      <c r="C87" s="40">
        <v>-477924</v>
      </c>
      <c r="D87" s="44">
        <f>F44</f>
        <v>69835.75</v>
      </c>
      <c r="E87" s="44">
        <f>F85</f>
        <v>48805.54672780733</v>
      </c>
      <c r="F87" s="45">
        <f>C87+D87-E87</f>
        <v>-456893.7967278073</v>
      </c>
    </row>
    <row r="89" spans="1:6" ht="13.5" thickBot="1">
      <c r="A89" t="s">
        <v>110</v>
      </c>
      <c r="C89" s="57">
        <v>43525</v>
      </c>
      <c r="D89" s="8" t="s">
        <v>111</v>
      </c>
      <c r="E89" s="57">
        <v>43555</v>
      </c>
      <c r="F89" t="s">
        <v>112</v>
      </c>
    </row>
    <row r="90" spans="1:7" ht="13.5" thickBot="1">
      <c r="A90" t="s">
        <v>113</v>
      </c>
      <c r="F90" s="58">
        <f>E87</f>
        <v>48805.54672780733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2019-06-06T06:34:15Z</dcterms:modified>
  <cp:category/>
  <cp:version/>
  <cp:contentType/>
  <cp:contentStatus/>
</cp:coreProperties>
</file>