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<sst xmlns="http://schemas.openxmlformats.org/spreadsheetml/2006/main" count="161" uniqueCount="138">
  <si>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</si>
  <si>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</si>
  <si>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</si>
  <si>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</si>
  <si>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</si>
  <si>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</si>
  <si>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</si>
  <si>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</si>
  <si>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</si>
  <si>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</si>
  <si>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</si>
  <si>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</si>
  <si>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</si>
  <si>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</si>
  <si>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</si>
  <si>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</si>
  <si>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</si>
  <si>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</si>
  <si>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</si>
  <si>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</si>
  <si>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</si>
  <si>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</si>
  <si>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</si>
  <si>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</si>
  <si>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</si>
  <si>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</si>
  <si>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</si>
  <si>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</si>
  <si>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</si>
  <si>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</si>
  <si>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</si>
  <si>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</si>
  <si>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</si>
  <si>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</si>
  <si>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</si>
  <si>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</si>
  <si>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</si>
  <si>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</si>
  <si>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</si>
  <si>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</si>
  <si>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</si>
  <si>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</si>
  <si>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</si>
  <si>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</si>
  <si>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</si>
  <si>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</si>
  <si>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</si>
  <si>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</si>
  <si>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</si>
  <si>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</si>
  <si>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</si>
  <si>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</si>
  <si>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</si>
  <si>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</si>
  <si>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</si>
  <si>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</si>
  <si>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</si>
  <si>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</si>
  <si>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</si>
  <si>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</si>
  <si>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</si>
  <si>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</si>
  <si>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</si>
  <si>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</si>
  <si>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</si>
  <si>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</si>
  <si>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</si>
  <si>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</si>
  <si>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</si>
  <si>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</si>
  <si>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</si>
  <si>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</si>
  <si>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</si>
  <si>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</si>
  <si>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</si>
  <si>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</si>
  <si>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</si>
  <si>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</si>
  <si>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</si>
  <si>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</si>
  <si>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</si>
  <si>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</si>
  <si>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</si>
  <si>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</si>
  <si>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</si>
  <si>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</si>
  <si>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</si>
  <si>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</si>
  <si>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</si>
  <si>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</si>
  <si>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</si>
  <si>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</si>
  <si>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</si>
  <si>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</si>
  <si>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</si>
  <si>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</si>
  <si>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</si>
  <si>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</si>
  <si>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</si>
  <si>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</si>
  <si>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</si>
  <si>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</si>
  <si>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</si>
  <si>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</si>
  <si>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</si>
  <si>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</si>
  <si>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</si>
  <si>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</si>
  <si>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</si>
  <si>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</si>
  <si>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</si>
  <si>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</si>
  <si>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</si>
  <si>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</si>
  <si>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</si>
  <si>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</si>
  <si>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</si>
  <si>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</si>
  <si>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</si>
  <si>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</si>
  <si>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</si>
  <si>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</si>
  <si>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</si>
  <si>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</si>
  <si>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</si>
  <si>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</si>
  <si>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</si>
  <si>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</si>
  <si>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</si>
  <si>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</si>
  <si>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</si>
  <si>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</si>
  <si>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</si>
  <si>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</si>
  <si>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</si>
  <si>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ламп (14шт) п-д2,3</t>
  </si>
  <si>
    <t>лампа</t>
  </si>
  <si>
    <t>14шт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</si>
</sst>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87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44</v>
      </c>
      <c r="L11" s="23">
        <v>3.72</v>
      </c>
      <c r="M11" s="51">
        <f t="shared" si="0"/>
        <v>614.4872328</v>
      </c>
    </row>
    <row r="12" spans="5:13" ht="12.75">
      <c r="E12" t="s">
        <v>94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3.72</v>
      </c>
      <c r="M13" s="51">
        <f t="shared" si="0"/>
        <v>614.4872328</v>
      </c>
    </row>
    <row r="14" spans="1:13" ht="12.75">
      <c r="A14" t="s">
        <v>96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98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49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53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127</v>
      </c>
      <c r="K21" s="1" t="s">
        <v>54</v>
      </c>
    </row>
    <row r="22" spans="1:13" ht="12.75">
      <c r="A22" t="s">
        <v>103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104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105</v>
      </c>
      <c r="J24" s="20">
        <v>1</v>
      </c>
      <c r="K24" s="20" t="s">
        <v>135</v>
      </c>
      <c r="L24" s="51">
        <f>0.14*7.1</f>
        <v>0.994</v>
      </c>
      <c r="M24" s="33">
        <f>L24*126.87*1.302*1.15</f>
        <v>188.82267629400002</v>
      </c>
    </row>
    <row r="25" spans="1:13" ht="12.75">
      <c r="A25" t="s">
        <v>106</v>
      </c>
      <c r="J25" s="20">
        <v>2</v>
      </c>
      <c r="K25" s="20"/>
      <c r="L25" s="60"/>
      <c r="M25" s="33">
        <f aca="true" t="shared" si="1" ref="M25:M36">L25*126.87*1.302*1.15</f>
        <v>0</v>
      </c>
    </row>
    <row r="26" spans="1:13" ht="12.75">
      <c r="A26" t="s">
        <v>107</v>
      </c>
      <c r="J26" s="20">
        <v>3</v>
      </c>
      <c r="K26" s="20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4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0.994</v>
      </c>
      <c r="M37" s="34">
        <f>SUM(M24:M36)</f>
        <v>188.82267629400002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56522.93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60128.97</v>
      </c>
      <c r="J41" s="20">
        <v>1</v>
      </c>
      <c r="K41" s="46" t="s">
        <v>136</v>
      </c>
      <c r="L41" s="23" t="s">
        <v>137</v>
      </c>
      <c r="M41" s="60">
        <f>14*11.6</f>
        <v>162.4</v>
      </c>
    </row>
    <row r="42" spans="2:13" ht="12.75">
      <c r="B42" t="s">
        <v>8</v>
      </c>
      <c r="F42" s="9">
        <f>F41/F40</f>
        <v>1.0637978250596705</v>
      </c>
      <c r="J42" s="20">
        <v>2</v>
      </c>
      <c r="K42" s="46"/>
      <c r="L42" s="23"/>
      <c r="M42" s="60"/>
    </row>
    <row r="43" spans="1:13" ht="12.75">
      <c r="A43" s="55" t="s">
        <v>126</v>
      </c>
      <c r="B43" s="55"/>
      <c r="C43" s="55"/>
      <c r="D43" s="55"/>
      <c r="E43" s="55"/>
      <c r="F43" s="59">
        <f>250+250+400</f>
        <v>900</v>
      </c>
      <c r="J43" s="20">
        <v>3</v>
      </c>
      <c r="K43" s="46"/>
      <c r="L43" s="23"/>
      <c r="M43" s="60"/>
    </row>
    <row r="44" spans="1:13" ht="12.75">
      <c r="A44" s="3" t="s">
        <v>9</v>
      </c>
      <c r="B44" s="3"/>
      <c r="C44" s="3"/>
      <c r="D44" s="3"/>
      <c r="E44" s="1"/>
      <c r="F44" s="8">
        <f>F41+F43</f>
        <v>61028.97</v>
      </c>
      <c r="J44" s="20">
        <v>4</v>
      </c>
      <c r="K44" s="46"/>
      <c r="L44" s="23"/>
      <c r="M44" s="60"/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2500*1.202</f>
        <v>3005</v>
      </c>
      <c r="J50" s="20">
        <v>10</v>
      </c>
      <c r="K50" s="46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7054.4529999999995</v>
      </c>
      <c r="J54" s="20">
        <v>14</v>
      </c>
      <c r="K54" s="47"/>
      <c r="L54" s="23"/>
      <c r="M54" s="23"/>
    </row>
    <row r="55" spans="1:13" ht="12.75">
      <c r="A55" t="s">
        <v>79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7519.803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184596</v>
      </c>
      <c r="D58">
        <v>229360</v>
      </c>
      <c r="E58">
        <v>3475.1</v>
      </c>
      <c r="F58" s="36">
        <f>C58/D58*E58</f>
        <v>2796.8676299267527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1683.2325006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188.82267629400002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162.4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0.26</v>
      </c>
      <c r="E65" t="s">
        <v>14</v>
      </c>
      <c r="F65" s="11">
        <f>B65*D65</f>
        <v>903.526</v>
      </c>
      <c r="J65" s="16">
        <v>25</v>
      </c>
      <c r="K65" s="46"/>
      <c r="L65" s="23"/>
      <c r="M65" s="23"/>
    </row>
    <row r="66" spans="1:13" ht="12.75">
      <c r="A66" s="54" t="s">
        <v>78</v>
      </c>
      <c r="B66" s="54"/>
      <c r="C66" s="54"/>
      <c r="D66" s="63"/>
      <c r="E66" s="5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84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162.4</v>
      </c>
    </row>
    <row r="68" spans="1:6" ht="12.75">
      <c r="A68" s="4" t="s">
        <v>65</v>
      </c>
      <c r="B68" s="10"/>
      <c r="C68" s="10"/>
      <c r="F68" s="31">
        <f>SUM(F58:F67)</f>
        <v>5734.8488068207525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0.19</v>
      </c>
      <c r="E70" t="s">
        <v>14</v>
      </c>
      <c r="F70" s="11">
        <f>B70*D70</f>
        <v>660.269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1.13</v>
      </c>
      <c r="E73" t="s">
        <v>14</v>
      </c>
      <c r="F73" s="11">
        <f>B73*D73</f>
        <v>3926.8629999999994</v>
      </c>
      <c r="K73" s="58"/>
    </row>
    <row r="74" spans="1:6" ht="12.75">
      <c r="A74" s="10" t="s">
        <v>66</v>
      </c>
      <c r="F74" s="31">
        <f>F70+F73</f>
        <v>4587.132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3.23</v>
      </c>
      <c r="E77" t="s">
        <v>14</v>
      </c>
      <c r="F77" s="11">
        <f>B77*D77</f>
        <v>11224.573</v>
      </c>
    </row>
    <row r="78" spans="1:6" ht="12.75">
      <c r="A78" s="4" t="s">
        <v>67</v>
      </c>
      <c r="F78" s="31">
        <f>SUM(F77)</f>
        <v>11224.573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39688.05680682075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2301.9072947956033</v>
      </c>
      <c r="I81" s="7"/>
    </row>
    <row r="82" spans="1:9" ht="12.75">
      <c r="A82" s="1"/>
      <c r="B82" s="37" t="s">
        <v>128</v>
      </c>
      <c r="C82" s="37"/>
      <c r="D82" s="1"/>
      <c r="E82" s="61"/>
      <c r="F82" s="62">
        <v>2433.49</v>
      </c>
      <c r="I82" s="7"/>
    </row>
    <row r="83" spans="1:9" ht="12.75">
      <c r="A83" s="1"/>
      <c r="B83" s="37" t="s">
        <v>129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130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47247.59410161635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43525</v>
      </c>
      <c r="C87" s="41">
        <v>-505839</v>
      </c>
      <c r="D87" s="44">
        <f>F44</f>
        <v>61028.97</v>
      </c>
      <c r="E87" s="44">
        <f>F85</f>
        <v>47247.59410161635</v>
      </c>
      <c r="F87" s="45">
        <f>C87+D87-E87</f>
        <v>-492057.6241016164</v>
      </c>
    </row>
    <row r="89" spans="1:6" ht="13.5" thickBot="1">
      <c r="A89" t="s">
        <v>111</v>
      </c>
      <c r="C89" s="56">
        <v>43525</v>
      </c>
      <c r="D89" s="8" t="s">
        <v>112</v>
      </c>
      <c r="E89" s="56">
        <v>43555</v>
      </c>
      <c r="F89" t="s">
        <v>113</v>
      </c>
    </row>
    <row r="90" spans="1:7" ht="13.5" thickBot="1">
      <c r="A90" t="s">
        <v>114</v>
      </c>
      <c r="F90" s="57">
        <f>E87</f>
        <v>47247.59410161635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2019-06-06T06:38:15Z</dcterms:modified>
  <cp:category/>
  <cp:version/>
  <cp:contentType/>
  <cp:contentStatus/>
</cp:coreProperties>
</file>