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<sst xmlns="http://schemas.openxmlformats.org/spreadsheetml/2006/main" count="159" uniqueCount="136">
  <si>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</si>
  <si>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</si>
  <si>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</si>
  <si>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</si>
  <si>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</si>
  <si>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</si>
  <si>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</si>
  <si>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</si>
  <si>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</si>
  <si>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</si>
  <si>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</si>
  <si>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</si>
  <si>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</si>
  <si>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</si>
  <si>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</si>
  <si>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</si>
  <si>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</si>
  <si>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</si>
  <si>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</si>
  <si>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</si>
  <si>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</si>
  <si>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</si>
  <si>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</si>
  <si>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</si>
  <si>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</si>
  <si>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</si>
  <si>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</si>
  <si>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</si>
  <si>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</si>
  <si>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</si>
  <si>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</si>
  <si>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</si>
  <si>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</si>
  <si>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</si>
  <si>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</si>
  <si>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</si>
  <si>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</si>
  <si>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</si>
  <si>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</si>
  <si>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</si>
  <si>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</si>
  <si>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</si>
  <si>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</si>
  <si>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</si>
  <si>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</si>
  <si>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</si>
  <si>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</si>
  <si>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</si>
  <si>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</si>
  <si>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</si>
  <si>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</si>
  <si>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</si>
  <si>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</si>
  <si>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</si>
  <si>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</si>
  <si>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</si>
  <si>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</si>
  <si>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</si>
  <si>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</si>
  <si>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</si>
  <si>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</si>
  <si>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</si>
  <si>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</si>
  <si>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</si>
  <si>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</si>
  <si>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</si>
  <si>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</si>
  <si>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</si>
  <si>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</si>
  <si>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</si>
  <si>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</si>
  <si>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</si>
  <si>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</si>
  <si>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</si>
  <si>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</si>
  <si>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</si>
  <si>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</si>
  <si>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</si>
  <si>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</si>
  <si>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</si>
  <si>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</si>
  <si>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</si>
  <si>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</si>
  <si>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</si>
  <si>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</si>
  <si>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</si>
  <si>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</si>
  <si>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</si>
  <si>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</si>
  <si>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</si>
  <si>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</si>
  <si>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</si>
  <si>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</si>
  <si>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</si>
  <si>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</si>
  <si>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</si>
  <si>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</si>
  <si>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</si>
  <si>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</si>
  <si>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</si>
  <si>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</si>
  <si>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</si>
  <si>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</si>
  <si>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</si>
  <si>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</si>
  <si>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</si>
  <si>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</si>
  <si>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</si>
  <si>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</si>
  <si>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</si>
  <si>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</si>
  <si>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</si>
  <si>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</si>
  <si>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</si>
  <si>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</si>
  <si>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</si>
  <si>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</si>
  <si>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</si>
  <si>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</si>
  <si>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</si>
  <si>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</si>
  <si>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</si>
  <si>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</si>
  <si>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</si>
  <si>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</si>
  <si>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</si>
  <si>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</si>
  <si>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</si>
  <si>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</si>
  <si>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</si>
  <si>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</si>
  <si>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</si>
  <si>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февраля</t>
  </si>
  <si>
    <t>за   февраль  2019 г.</t>
  </si>
  <si>
    <t>ост.на 01.03</t>
  </si>
  <si>
    <t>слив воды с натяжного потолка (договор) кв.12,46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</si>
</sst>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54" sqref="D54:D78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2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2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28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L6*126.87*1.302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9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5.48</v>
      </c>
      <c r="M11" s="49">
        <f t="shared" si="0"/>
        <v>905.2123752000001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9">
        <f t="shared" si="0"/>
        <v>151.96996080000002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8</v>
      </c>
      <c r="M17" s="49">
        <f t="shared" si="0"/>
        <v>1321.47792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9">
        <f t="shared" si="0"/>
        <v>237.86602560000003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16.34</v>
      </c>
      <c r="M20" s="34">
        <f>SUM(M6:M19)</f>
        <v>2699.1186516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9"/>
      <c r="M24" s="33">
        <f>2*2801.83</f>
        <v>5603.66</v>
      </c>
    </row>
    <row r="25" spans="1:13" ht="12.75">
      <c r="A25" t="s">
        <v>106</v>
      </c>
      <c r="J25" s="20">
        <v>2</v>
      </c>
      <c r="K25" s="20"/>
      <c r="L25" s="49"/>
      <c r="M25" s="33">
        <f>L25*126.87*1.302*1.15</f>
        <v>0</v>
      </c>
    </row>
    <row r="26" spans="1:13" ht="12.75">
      <c r="A26" t="s">
        <v>107</v>
      </c>
      <c r="J26" s="20">
        <v>3</v>
      </c>
      <c r="K26" s="20"/>
      <c r="L26" s="25"/>
      <c r="M26" s="33">
        <f>L26*126.87*1.302*1.15</f>
        <v>0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/>
      <c r="L27" s="52"/>
      <c r="M27" s="33">
        <f>L27*126.87*1.302*1.15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aca="true" t="shared" si="1" ref="M28:M35">L28*126.87*1.302*1.15</f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0</v>
      </c>
      <c r="M36" s="34">
        <f>SUM(M24:M35)</f>
        <v>5603.66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50118.35</v>
      </c>
      <c r="J40" s="20">
        <v>1</v>
      </c>
      <c r="K40" s="20"/>
      <c r="L40" s="25"/>
      <c r="M40" s="25"/>
    </row>
    <row r="41" spans="1:13" ht="12.75">
      <c r="A41" t="s">
        <v>7</v>
      </c>
      <c r="F41" s="59">
        <v>40433.19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0.8067542127783537</v>
      </c>
      <c r="J42" s="20">
        <v>3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41483.19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9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(3955+445)*1.302</f>
        <v>5728.8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f>(1600)*1.202</f>
        <v>1923.1999999999998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7652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2.03</v>
      </c>
      <c r="E54" t="s">
        <v>14</v>
      </c>
      <c r="F54" s="11">
        <f>E33*D54</f>
        <v>6714.834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1" t="s">
        <v>64</v>
      </c>
      <c r="M55" s="34">
        <f>SUM(M40:M54)</f>
        <v>0</v>
      </c>
    </row>
    <row r="56" spans="1:6" ht="12.75">
      <c r="A56" s="4" t="s">
        <v>17</v>
      </c>
      <c r="B56" s="10"/>
      <c r="C56" s="10"/>
      <c r="F56" s="32">
        <f>SUM(F54:F55)</f>
        <v>6714.834</v>
      </c>
    </row>
    <row r="57" spans="1:2" ht="12.75">
      <c r="A57" s="4" t="s">
        <v>18</v>
      </c>
      <c r="B57" s="4"/>
    </row>
    <row r="58" spans="1:6" ht="12.75">
      <c r="A58" t="s">
        <v>19</v>
      </c>
      <c r="C58" s="53">
        <v>183454</v>
      </c>
      <c r="D58">
        <v>229360</v>
      </c>
      <c r="E58">
        <v>3307.8</v>
      </c>
      <c r="F58" s="35">
        <f>C58/D58*E58</f>
        <v>2645.749656435298</v>
      </c>
    </row>
    <row r="59" spans="1:6" ht="12.75">
      <c r="A59" t="s">
        <v>20</v>
      </c>
      <c r="F59" s="35">
        <f>M20</f>
        <v>2699.1186516</v>
      </c>
    </row>
    <row r="60" spans="1:6" ht="12.75">
      <c r="A60" t="s">
        <v>21</v>
      </c>
      <c r="F60" s="11">
        <v>0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M55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3307.8</v>
      </c>
      <c r="C65" t="s">
        <v>13</v>
      </c>
      <c r="D65" s="11">
        <v>0.36</v>
      </c>
      <c r="E65" t="s">
        <v>14</v>
      </c>
      <c r="F65" s="11">
        <f>B65*D65</f>
        <v>1190.808</v>
      </c>
    </row>
    <row r="66" spans="1:6" ht="12.75">
      <c r="A66" s="53" t="s">
        <v>75</v>
      </c>
      <c r="B66" s="53"/>
      <c r="C66" s="53"/>
      <c r="D66" s="60"/>
      <c r="E66" s="53"/>
      <c r="F66" s="60">
        <v>0</v>
      </c>
    </row>
    <row r="67" spans="1:6" ht="12.75">
      <c r="A67" s="46" t="s">
        <v>84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6535.6763080352985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0.17</v>
      </c>
      <c r="E70" s="7" t="s">
        <v>14</v>
      </c>
      <c r="F70" s="11">
        <f>B70*D70</f>
        <v>562.326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0.83</v>
      </c>
      <c r="E73" t="s">
        <v>14</v>
      </c>
      <c r="F73" s="11">
        <f>B73*D73</f>
        <v>2745.474</v>
      </c>
    </row>
    <row r="74" spans="1:6" ht="12.75">
      <c r="A74" s="4" t="s">
        <v>29</v>
      </c>
      <c r="F74" s="32">
        <f>F70+F73</f>
        <v>3307.8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2.08</v>
      </c>
      <c r="E77" t="s">
        <v>14</v>
      </c>
      <c r="F77" s="11">
        <f>B77*D77</f>
        <v>6880.224</v>
      </c>
    </row>
    <row r="78" spans="1:6" ht="12.75">
      <c r="A78" s="4" t="s">
        <v>31</v>
      </c>
      <c r="F78" s="32">
        <f>SUM(F77)</f>
        <v>6880.224</v>
      </c>
    </row>
    <row r="79" spans="1:6" ht="12.75">
      <c r="A79" s="50" t="s">
        <v>78</v>
      </c>
      <c r="B79" s="46"/>
      <c r="C79" s="46"/>
      <c r="D79" s="45">
        <v>0</v>
      </c>
      <c r="E79" s="46"/>
      <c r="F79" s="51">
        <f>D79*E33</f>
        <v>0</v>
      </c>
    </row>
    <row r="80" spans="1:6" ht="12.75">
      <c r="A80" s="1" t="s">
        <v>32</v>
      </c>
      <c r="B80" s="1"/>
      <c r="F80" s="32">
        <f>F52+F56+F68+F74+F78+F79</f>
        <v>31090.534308035298</v>
      </c>
    </row>
    <row r="81" spans="1:9" ht="12.75">
      <c r="A81" s="1" t="s">
        <v>76</v>
      </c>
      <c r="B81" s="36"/>
      <c r="C81" s="48">
        <v>0.058</v>
      </c>
      <c r="D81" s="1"/>
      <c r="E81" s="1"/>
      <c r="F81" s="32">
        <f>F80*5.8%</f>
        <v>1803.2509898660471</v>
      </c>
      <c r="I81" s="7"/>
    </row>
    <row r="82" spans="1:9" ht="12.75">
      <c r="A82" s="1"/>
      <c r="B82" s="36" t="s">
        <v>128</v>
      </c>
      <c r="C82" s="48"/>
      <c r="D82" s="1"/>
      <c r="E82" s="57"/>
      <c r="F82" s="58">
        <v>6351</v>
      </c>
      <c r="I82" s="7"/>
    </row>
    <row r="83" spans="1:9" ht="12.75">
      <c r="A83" s="1"/>
      <c r="B83" s="36" t="s">
        <v>129</v>
      </c>
      <c r="C83" s="48"/>
      <c r="D83" s="1"/>
      <c r="E83" s="57"/>
      <c r="F83" s="58">
        <v>330.57</v>
      </c>
      <c r="I83" s="7"/>
    </row>
    <row r="84" spans="1:9" ht="12.75">
      <c r="A84" s="1"/>
      <c r="B84" s="36" t="s">
        <v>130</v>
      </c>
      <c r="C84" s="48"/>
      <c r="D84" s="1"/>
      <c r="E84" s="57"/>
      <c r="F84" s="58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3">
        <f>F80+F81+F82+F83+F84</f>
        <v>39575.35529790135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43497</v>
      </c>
      <c r="C87" s="40">
        <v>237885</v>
      </c>
      <c r="D87" s="44">
        <f>F44</f>
        <v>41483.19</v>
      </c>
      <c r="E87" s="44">
        <f>F85</f>
        <v>39575.35529790135</v>
      </c>
      <c r="F87" s="42">
        <f>C87+D87-E87</f>
        <v>239792.83470209865</v>
      </c>
    </row>
    <row r="89" spans="1:6" ht="13.5" thickBot="1">
      <c r="A89" t="s">
        <v>111</v>
      </c>
      <c r="C89" s="55">
        <v>43497</v>
      </c>
      <c r="D89" s="8" t="s">
        <v>112</v>
      </c>
      <c r="E89" s="55">
        <v>43524</v>
      </c>
      <c r="F89" t="s">
        <v>113</v>
      </c>
    </row>
    <row r="90" spans="1:7" ht="13.5" thickBot="1">
      <c r="A90" t="s">
        <v>114</v>
      </c>
      <c r="F90" s="56">
        <f>E87</f>
        <v>39575.35529790135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2017-08-21T12:42:48Z</cp:lastPrinted>
  <dcterms:created xsi:type="dcterms:W3CDTF">2008-08-18T07:30:19Z</dcterms:created>
  <dcterms:modified xsi:type="dcterms:W3CDTF">2019-05-08T06:37:44Z</dcterms:modified>
  <cp:category/>
  <cp:version/>
  <cp:contentType/>
  <cp:contentStatus/>
</cp:coreProperties>
</file>