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<sst xmlns="http://schemas.openxmlformats.org/spreadsheetml/2006/main" count="162" uniqueCount="139">
  <si>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</si>
  <si>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</si>
  <si>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</si>
  <si>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</si>
  <si>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</si>
  <si>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</si>
  <si>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</si>
  <si>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</si>
  <si>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</si>
  <si>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</si>
  <si>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</si>
  <si>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</si>
  <si>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</si>
  <si>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</si>
  <si>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</si>
  <si>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</si>
  <si>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</si>
  <si>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</si>
  <si>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</si>
  <si>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</si>
  <si>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</si>
  <si>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</si>
  <si>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</si>
  <si>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</si>
  <si>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</si>
  <si>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</si>
  <si>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</si>
  <si>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</si>
  <si>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</si>
  <si>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</si>
  <si>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</si>
  <si>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</si>
  <si>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</si>
  <si>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</si>
  <si>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</si>
  <si>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</si>
  <si>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</si>
  <si>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</si>
  <si>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</si>
  <si>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</si>
  <si>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</si>
  <si>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</si>
  <si>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</si>
  <si>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</si>
  <si>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</si>
  <si>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</si>
  <si>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</si>
  <si>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</si>
  <si>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</si>
  <si>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</si>
  <si>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</si>
  <si>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</si>
  <si>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</si>
  <si>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</si>
  <si>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</si>
  <si>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</si>
  <si>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</si>
  <si>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</si>
  <si>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</si>
  <si>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</si>
  <si>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</si>
  <si>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</si>
  <si>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</si>
  <si>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</si>
  <si>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</si>
  <si>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</si>
  <si>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</si>
  <si>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</si>
  <si>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</si>
  <si>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</si>
  <si>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</si>
  <si>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</si>
  <si>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</si>
  <si>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</si>
  <si>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</si>
  <si>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</si>
  <si>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</si>
  <si>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</si>
  <si>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</si>
  <si>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</si>
  <si>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</si>
  <si>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</si>
  <si>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</si>
  <si>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</si>
  <si>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</si>
  <si>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</si>
  <si>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</si>
  <si>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</si>
  <si>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</si>
  <si>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</si>
  <si>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</si>
  <si>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</si>
  <si>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</si>
  <si>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</si>
  <si>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</si>
  <si>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</si>
  <si>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</si>
  <si>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</si>
  <si>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</si>
  <si>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</si>
  <si>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</si>
  <si>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</si>
  <si>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</si>
  <si>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</si>
  <si>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</si>
  <si>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</si>
  <si>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</si>
  <si>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</si>
  <si>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</si>
  <si>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</si>
  <si>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</si>
  <si>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</si>
  <si>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</si>
  <si>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</si>
  <si>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</si>
  <si>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</si>
  <si>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</si>
  <si>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</si>
  <si>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</si>
  <si>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</si>
  <si>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</si>
  <si>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</si>
  <si>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</si>
  <si>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</si>
  <si>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</si>
  <si>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</si>
  <si>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</si>
  <si>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</si>
  <si>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</si>
  <si>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</si>
  <si>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</si>
  <si>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</si>
  <si>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(Спарк,эр-телеком,комстар,ростелеком,видикон)</t>
  </si>
  <si>
    <t>июля</t>
  </si>
  <si>
    <t>за   июль  2019 г.</t>
  </si>
  <si>
    <t>ост.на 01.08</t>
  </si>
  <si>
    <t>смена ламп (18шт) п-д3,4,2</t>
  </si>
  <si>
    <t>лампа TLD</t>
  </si>
  <si>
    <t>18шт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</si>
</sst>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47">
        <f>L6*126.87*1.302</f>
        <v>429.48032400000005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9.15</v>
      </c>
      <c r="M20" s="33">
        <f>SUM(M6:M19)</f>
        <v>1511.4403710000001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0.18*7.1</f>
        <v>1.2779999999999998</v>
      </c>
      <c r="M24" s="32">
        <f>L24*126.87*1.302*1.15</f>
        <v>242.77201237799997</v>
      </c>
    </row>
    <row r="25" spans="1:13" ht="12.75">
      <c r="A25" t="s">
        <v>106</v>
      </c>
      <c r="J25" s="20">
        <v>2</v>
      </c>
      <c r="K25" s="20"/>
      <c r="L25" s="25"/>
      <c r="M25" s="32">
        <f aca="true" t="shared" si="1" ref="M25:M36">L25*126.87*1.302*1.15</f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1.2779999999999998</v>
      </c>
      <c r="M37" s="33">
        <f>SUM(M24:M36)</f>
        <v>242.77201237799997</v>
      </c>
    </row>
    <row r="38" ht="12.75">
      <c r="K38" s="1" t="s">
        <v>61</v>
      </c>
    </row>
    <row r="39" spans="1:13" ht="12.75">
      <c r="A39" s="2" t="s">
        <v>6</v>
      </c>
      <c r="F39" s="11">
        <v>55139.11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56255.55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1.0202476971427359</v>
      </c>
      <c r="J41" s="20">
        <v>1</v>
      </c>
      <c r="K41" s="20" t="s">
        <v>137</v>
      </c>
      <c r="L41" s="25" t="s">
        <v>138</v>
      </c>
      <c r="M41" s="25">
        <f>18*52</f>
        <v>936</v>
      </c>
    </row>
    <row r="42" spans="1:13" ht="12.75">
      <c r="A42" s="13" t="s">
        <v>132</v>
      </c>
      <c r="B42" s="13"/>
      <c r="C42" s="13"/>
      <c r="D42" s="13"/>
      <c r="E42" s="13"/>
      <c r="F42" s="5">
        <f>250+400+250+400+105</f>
        <v>1405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57660.55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(2900)*1.202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11102.5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2.22</v>
      </c>
      <c r="E53" s="13" t="s">
        <v>14</v>
      </c>
      <c r="F53" s="11">
        <f>E32*D53</f>
        <v>7710.06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7710.06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241830</v>
      </c>
      <c r="D57">
        <v>229360</v>
      </c>
      <c r="E57">
        <v>3473</v>
      </c>
      <c r="F57" s="34">
        <f>C57/D57*E57</f>
        <v>3661.8224189047787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1511.4403710000001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242.77201237799997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1*600*30.2%</f>
        <v>181.2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936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0.32</v>
      </c>
      <c r="E64" t="s">
        <v>14</v>
      </c>
      <c r="F64" s="11">
        <f>B64*D64</f>
        <v>1111.3600000000001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127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7644.594802282778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0.19</v>
      </c>
      <c r="E69" t="s">
        <v>14</v>
      </c>
      <c r="F69" s="11">
        <f>B69*D69</f>
        <v>659.87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1.08</v>
      </c>
      <c r="E72" t="s">
        <v>14</v>
      </c>
      <c r="F72" s="11">
        <f>B72*D72</f>
        <v>3750.84</v>
      </c>
      <c r="J72" s="20"/>
      <c r="K72" s="20"/>
      <c r="L72" s="30" t="s">
        <v>64</v>
      </c>
      <c r="M72" s="33">
        <f>SUM(M41:M71)</f>
        <v>936</v>
      </c>
    </row>
    <row r="73" spans="1:6" ht="12.75">
      <c r="A73" s="4" t="s">
        <v>29</v>
      </c>
      <c r="F73" s="31">
        <f>F69+F72</f>
        <v>4410.71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2.8</v>
      </c>
      <c r="E76" t="s">
        <v>14</v>
      </c>
      <c r="F76" s="11">
        <f>B76*D76</f>
        <v>9724.4</v>
      </c>
    </row>
    <row r="77" spans="1:6" ht="12.75">
      <c r="A77" s="4" t="s">
        <v>31</v>
      </c>
      <c r="F77" s="8">
        <f>SUM(F76)</f>
        <v>9724.4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40592.26480228278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2354.351358532401</v>
      </c>
    </row>
    <row r="81" spans="1:6" ht="12.75">
      <c r="A81" s="1"/>
      <c r="B81" s="35" t="s">
        <v>128</v>
      </c>
      <c r="C81" s="35"/>
      <c r="D81" s="1"/>
      <c r="E81" s="56"/>
      <c r="F81" s="57">
        <v>2718.6</v>
      </c>
    </row>
    <row r="82" spans="1:6" ht="12.75">
      <c r="A82" s="1"/>
      <c r="B82" s="35" t="s">
        <v>129</v>
      </c>
      <c r="C82" s="35"/>
      <c r="D82" s="1"/>
      <c r="E82" s="56"/>
      <c r="F82" s="57">
        <v>385.12</v>
      </c>
    </row>
    <row r="83" spans="1:6" ht="12.75">
      <c r="A83" s="1"/>
      <c r="B83" s="35" t="s">
        <v>130</v>
      </c>
      <c r="C83" s="35"/>
      <c r="D83" s="1"/>
      <c r="E83" s="56"/>
      <c r="F83" s="57">
        <v>2016.47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48066.806160815184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43647</v>
      </c>
      <c r="C86" s="39">
        <v>96495</v>
      </c>
      <c r="D86" s="42">
        <f>F43</f>
        <v>57660.55</v>
      </c>
      <c r="E86" s="42">
        <f>F84</f>
        <v>48066.806160815184</v>
      </c>
      <c r="F86" s="43">
        <f>C86+D86-E86</f>
        <v>106088.74383918481</v>
      </c>
    </row>
    <row r="88" spans="1:6" ht="13.5" thickBot="1">
      <c r="A88" t="s">
        <v>111</v>
      </c>
      <c r="C88" s="52">
        <v>43647</v>
      </c>
      <c r="D88" s="8" t="s">
        <v>112</v>
      </c>
      <c r="E88" s="52">
        <v>43677</v>
      </c>
      <c r="F88" t="s">
        <v>113</v>
      </c>
    </row>
    <row r="89" spans="1:7" ht="13.5" thickBot="1">
      <c r="A89" t="s">
        <v>114</v>
      </c>
      <c r="F89" s="53">
        <f>E86</f>
        <v>48066.806160815184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2019-09-25T10:26:41Z</dcterms:modified>
  <cp:category/>
  <cp:version/>
  <cp:contentType/>
  <cp:contentStatus/>
</cp:coreProperties>
</file>