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<sst xmlns="http://schemas.openxmlformats.org/spreadsheetml/2006/main" count="161" uniqueCount="138">
  <si>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</si>
  <si>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</si>
  <si>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</si>
  <si>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</si>
  <si>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</si>
  <si>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</si>
  <si>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</si>
  <si>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</si>
  <si>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</si>
  <si>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</si>
  <si>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</si>
  <si>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</si>
  <si>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</si>
  <si>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</si>
  <si>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</si>
  <si>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</si>
  <si>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</si>
  <si>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</si>
  <si>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</si>
  <si>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</si>
  <si>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</si>
  <si>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</si>
  <si>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</si>
  <si>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</si>
  <si>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</si>
  <si>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</si>
  <si>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</si>
  <si>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</si>
  <si>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</si>
  <si>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</si>
  <si>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</si>
  <si>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</si>
  <si>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</si>
  <si>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</si>
  <si>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</si>
  <si>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</si>
  <si>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</si>
  <si>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</si>
  <si>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</si>
  <si>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</si>
  <si>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</si>
  <si>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</si>
  <si>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</si>
  <si>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</si>
  <si>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</si>
  <si>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</si>
  <si>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</si>
  <si>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</si>
  <si>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</si>
  <si>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</si>
  <si>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</si>
  <si>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</si>
  <si>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</si>
  <si>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</si>
  <si>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</si>
  <si>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</si>
  <si>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</si>
  <si>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</si>
  <si>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</si>
  <si>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</si>
  <si>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</si>
  <si>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</si>
  <si>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</si>
  <si>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</si>
  <si>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</si>
  <si>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</si>
  <si>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</si>
  <si>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</si>
  <si>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</si>
  <si>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</si>
  <si>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</si>
  <si>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</si>
  <si>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</si>
  <si>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</si>
  <si>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</si>
  <si>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</si>
  <si>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</si>
  <si>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</si>
  <si>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</si>
  <si>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</si>
  <si>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</si>
  <si>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</si>
  <si>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</si>
  <si>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</si>
  <si>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</si>
  <si>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</si>
  <si>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</si>
  <si>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</si>
  <si>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</si>
  <si>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</si>
  <si>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</si>
  <si>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</si>
  <si>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</si>
  <si>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</si>
  <si>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</si>
  <si>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</si>
  <si>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</si>
  <si>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</si>
  <si>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</si>
  <si>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</si>
  <si>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</si>
  <si>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</si>
  <si>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</si>
  <si>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</si>
  <si>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</si>
  <si>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</si>
  <si>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</si>
  <si>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</si>
  <si>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</si>
  <si>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</si>
  <si>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</si>
  <si>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</si>
  <si>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</si>
  <si>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</si>
  <si>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</si>
  <si>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</si>
  <si>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</si>
  <si>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</si>
  <si>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</si>
  <si>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</si>
  <si>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</si>
  <si>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</si>
  <si>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</si>
  <si>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</si>
  <si>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</si>
  <si>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</si>
  <si>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</si>
  <si>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</si>
  <si>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</si>
  <si>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</si>
  <si>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</si>
  <si>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</si>
  <si>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</si>
  <si>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</si>
  <si>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</si>
  <si>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смена ламп (2шт) п-д3</t>
  </si>
  <si>
    <t>лампа</t>
  </si>
  <si>
    <t>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</si>
</sst>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16">
      <selection activeCell="M40" sqref="M40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609.5316906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1220.7152286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609.5316906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82.59237</v>
      </c>
    </row>
    <row r="20" spans="1:13" ht="12.75">
      <c r="A20" t="s">
        <v>127</v>
      </c>
      <c r="J20" s="20"/>
      <c r="K20" s="27" t="s">
        <v>51</v>
      </c>
      <c r="L20" s="28">
        <f>SUM(L6:L19)</f>
        <v>16.62</v>
      </c>
      <c r="M20" s="33">
        <f>SUM(M6:M19)</f>
        <v>2745.3703788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v>0.14</v>
      </c>
      <c r="M24" s="32">
        <f>L24*126.87*1.302*1.15</f>
        <v>26.594743140000002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L25*126.87*1.302*1.15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0.14</v>
      </c>
      <c r="M35" s="33">
        <f>SUM(M24:M34)</f>
        <v>26.594743140000002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49631.2</v>
      </c>
      <c r="J39" s="20">
        <v>1</v>
      </c>
      <c r="K39" s="20" t="s">
        <v>136</v>
      </c>
      <c r="L39" s="25" t="s">
        <v>137</v>
      </c>
      <c r="M39" s="25">
        <f>2*11.6</f>
        <v>23.2</v>
      </c>
    </row>
    <row r="40" spans="1:13" ht="12.75">
      <c r="A40" t="s">
        <v>7</v>
      </c>
      <c r="F40" s="5">
        <v>42556.84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0.8574614355486065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43856.84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(3955+445)*1.302</f>
        <v>5728.8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3535.6*1.202</f>
        <v>4249.7912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9978.591199999999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7411.47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7411.47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233902</v>
      </c>
      <c r="D57">
        <v>229360</v>
      </c>
      <c r="E57">
        <v>3338.5</v>
      </c>
      <c r="F57" s="34">
        <f>C57/D57*E57</f>
        <v>3404.612081444018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2745.3703788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26.594743140000002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23.2</v>
      </c>
    </row>
    <row r="61" spans="1:6" ht="12.75">
      <c r="A61" t="s">
        <v>21</v>
      </c>
      <c r="F61" s="11">
        <f>M60</f>
        <v>23.2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0.44</v>
      </c>
      <c r="E64" t="s">
        <v>14</v>
      </c>
      <c r="F64" s="11">
        <f>B64*D64</f>
        <v>1468.94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7668.717203384018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0.19</v>
      </c>
      <c r="E68" t="s">
        <v>14</v>
      </c>
      <c r="F68" s="11">
        <f>B68*D68</f>
        <v>634.315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1.01</v>
      </c>
      <c r="E71" t="s">
        <v>14</v>
      </c>
      <c r="F71" s="11">
        <f>B71*D71</f>
        <v>3371.885</v>
      </c>
    </row>
    <row r="72" spans="1:6" ht="12.75">
      <c r="A72" s="4" t="s">
        <v>70</v>
      </c>
      <c r="F72" s="31">
        <f>F68+F71</f>
        <v>4006.2000000000003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1.95</v>
      </c>
      <c r="E75" t="s">
        <v>14</v>
      </c>
      <c r="F75" s="11">
        <f>B75*D75</f>
        <v>6510.075</v>
      </c>
    </row>
    <row r="76" spans="1:6" ht="12.75">
      <c r="A76" s="4" t="s">
        <v>72</v>
      </c>
      <c r="F76" s="31">
        <f>SUM(F75)</f>
        <v>6510.075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35575.053403384016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2063.353097396273</v>
      </c>
    </row>
    <row r="80" spans="1:6" ht="12.75">
      <c r="A80" s="1"/>
      <c r="B80" s="35" t="s">
        <v>128</v>
      </c>
      <c r="C80" s="35"/>
      <c r="D80" s="1"/>
      <c r="E80" s="54"/>
      <c r="F80" s="56">
        <v>2509.8</v>
      </c>
    </row>
    <row r="81" spans="1:6" ht="12.75">
      <c r="A81" s="1"/>
      <c r="B81" s="35" t="s">
        <v>129</v>
      </c>
      <c r="C81" s="35"/>
      <c r="D81" s="1"/>
      <c r="E81" s="54"/>
      <c r="F81" s="55">
        <v>241.78</v>
      </c>
    </row>
    <row r="82" spans="1:6" ht="12.75">
      <c r="A82" s="1"/>
      <c r="B82" s="35" t="s">
        <v>130</v>
      </c>
      <c r="C82" s="35"/>
      <c r="D82" s="1"/>
      <c r="E82" s="54"/>
      <c r="F82" s="55">
        <v>1227.68</v>
      </c>
    </row>
    <row r="83" spans="1:6" ht="13.5">
      <c r="A83" s="12" t="s">
        <v>28</v>
      </c>
      <c r="B83" s="12"/>
      <c r="C83" s="12"/>
      <c r="D83" s="12"/>
      <c r="E83" s="12"/>
      <c r="F83" s="41">
        <f>F78+F79+F80+F81+F82</f>
        <v>41617.66650078029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43556</v>
      </c>
      <c r="C85" s="39">
        <v>120532</v>
      </c>
      <c r="D85" s="42">
        <f>F43</f>
        <v>43856.84</v>
      </c>
      <c r="E85" s="42">
        <f>F83</f>
        <v>41617.66650078029</v>
      </c>
      <c r="F85" s="43">
        <f>C85+D85-E85</f>
        <v>122771.1734992197</v>
      </c>
    </row>
    <row r="87" spans="1:6" ht="13.5" thickBot="1">
      <c r="A87" t="s">
        <v>111</v>
      </c>
      <c r="C87" s="51">
        <v>43556</v>
      </c>
      <c r="D87" s="8" t="s">
        <v>112</v>
      </c>
      <c r="E87" s="51">
        <v>43585</v>
      </c>
      <c r="F87" t="s">
        <v>113</v>
      </c>
    </row>
    <row r="88" spans="1:7" ht="13.5" thickBot="1">
      <c r="A88" t="s">
        <v>114</v>
      </c>
      <c r="F88" s="52">
        <f>E85</f>
        <v>41617.66650078029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2019-07-09T12:27:59Z</dcterms:modified>
  <cp:category/>
  <cp:version/>
  <cp:contentType/>
  <cp:contentStatus/>
</cp:coreProperties>
</file>