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<sst xmlns="http://schemas.openxmlformats.org/spreadsheetml/2006/main" count="162" uniqueCount="139">
  <si>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</si>
  <si>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</si>
  <si>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</si>
  <si>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</si>
  <si>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</si>
  <si>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</si>
  <si>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</si>
  <si>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</si>
  <si>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</si>
  <si>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</si>
  <si>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</si>
  <si>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</si>
  <si>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</si>
  <si>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</si>
  <si>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</si>
  <si>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</si>
  <si>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</si>
  <si>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</si>
  <si>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</si>
  <si>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</si>
  <si>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</si>
  <si>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</si>
  <si>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</si>
  <si>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</si>
  <si>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</si>
  <si>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</si>
  <si>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</si>
  <si>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</si>
  <si>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</si>
  <si>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</si>
  <si>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</si>
  <si>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</si>
  <si>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</si>
  <si>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</si>
  <si>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</si>
  <si>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</si>
  <si>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</si>
  <si>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</si>
  <si>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</si>
  <si>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</si>
  <si>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</si>
  <si>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</si>
  <si>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</si>
  <si>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</si>
  <si>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</si>
  <si>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</si>
  <si>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</si>
  <si>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</si>
  <si>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</si>
  <si>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</si>
  <si>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</si>
  <si>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</si>
  <si>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</si>
  <si>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</si>
  <si>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</si>
  <si>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</si>
  <si>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</si>
  <si>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</si>
  <si>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</si>
  <si>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</si>
  <si>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</si>
  <si>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</si>
  <si>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</si>
  <si>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</si>
  <si>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</si>
  <si>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</si>
  <si>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</si>
  <si>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</si>
  <si>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</si>
  <si>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</si>
  <si>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</si>
  <si>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</si>
  <si>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</si>
  <si>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</si>
  <si>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</si>
  <si>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</si>
  <si>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</si>
  <si>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</si>
  <si>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</si>
  <si>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</si>
  <si>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</si>
  <si>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</si>
  <si>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</si>
  <si>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</si>
  <si>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</si>
  <si>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</si>
  <si>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</si>
  <si>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</si>
  <si>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</si>
  <si>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</si>
  <si>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</si>
  <si>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</si>
  <si>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</si>
  <si>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</si>
  <si>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</si>
  <si>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</si>
  <si>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</si>
  <si>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</si>
  <si>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</si>
  <si>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</si>
  <si>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</si>
  <si>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</si>
  <si>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</si>
  <si>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</si>
  <si>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</si>
  <si>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</si>
  <si>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</si>
  <si>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</si>
  <si>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</si>
  <si>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</si>
  <si>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</si>
  <si>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</si>
  <si>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</si>
  <si>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</si>
  <si>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</si>
  <si>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</si>
  <si>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</si>
  <si>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</si>
  <si>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</si>
  <si>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</si>
  <si>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</si>
  <si>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</si>
  <si>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</si>
  <si>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</si>
  <si>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</si>
  <si>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</si>
  <si>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</si>
  <si>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</si>
  <si>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</si>
  <si>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</si>
  <si>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</si>
  <si>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</si>
  <si>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</si>
  <si>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апреля</t>
  </si>
  <si>
    <t>за   апрель  2019 г.</t>
  </si>
  <si>
    <t>ост.на 01.05</t>
  </si>
  <si>
    <t>смена ламп (5шт) п-д4,8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</si>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</sst>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5" sqref="M4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1113.3451476000002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1113.3451476000002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594.665064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165.18474</v>
      </c>
    </row>
    <row r="20" spans="1:13" ht="12.75">
      <c r="A20" t="s">
        <v>127</v>
      </c>
      <c r="J20" s="20"/>
      <c r="K20" s="27" t="s">
        <v>57</v>
      </c>
      <c r="L20" s="28">
        <f>SUM(L6:L19)</f>
        <v>18.080000000000002</v>
      </c>
      <c r="M20" s="33">
        <f>SUM(M6:M19)</f>
        <v>2986.540099200001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0.35</v>
      </c>
      <c r="M24" s="32">
        <f>L24*126.87*1.302*1.15</f>
        <v>66.48685784999999</v>
      </c>
    </row>
    <row r="25" spans="1:13" ht="12.75">
      <c r="A25" t="s">
        <v>107</v>
      </c>
      <c r="J25" s="20">
        <v>3</v>
      </c>
      <c r="K25" s="20"/>
      <c r="L25" s="34"/>
      <c r="M25" s="32">
        <f aca="true" t="shared" si="1" ref="M25:M39">L25*126.87*1.302*1.15</f>
        <v>0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91679.93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101117.41</v>
      </c>
      <c r="J40" s="20"/>
      <c r="K40" s="29" t="s">
        <v>57</v>
      </c>
      <c r="L40" s="33">
        <f>SUM(L24:L39)</f>
        <v>0.35</v>
      </c>
      <c r="M40" s="33">
        <f>SUM(M24:M39)</f>
        <v>66.48685784999999</v>
      </c>
    </row>
    <row r="41" spans="2:11" ht="12.75">
      <c r="B41" t="s">
        <v>8</v>
      </c>
      <c r="F41" s="9">
        <f>F40/F39</f>
        <v>1.1029394328726037</v>
      </c>
      <c r="K41" s="1" t="s">
        <v>61</v>
      </c>
    </row>
    <row r="42" spans="1:13" ht="12.75">
      <c r="A42" s="13" t="s">
        <v>132</v>
      </c>
      <c r="B42" s="13"/>
      <c r="C42" s="13"/>
      <c r="D42" s="13"/>
      <c r="E42" s="13"/>
      <c r="F42" s="5">
        <f>(263.4*14.35)+800+250+250+400+105</f>
        <v>5584.789999999999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106702.2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137</v>
      </c>
      <c r="L44" s="25" t="s">
        <v>138</v>
      </c>
      <c r="M44" s="34">
        <f>5*11.6</f>
        <v>58</v>
      </c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(6215+1025)*1.302</f>
        <v>9426.48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2076*1.202</f>
        <v>2495.352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11921.831999999999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13298.244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13298.244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233902</v>
      </c>
      <c r="D57">
        <v>229360</v>
      </c>
      <c r="E57">
        <v>5990.2</v>
      </c>
      <c r="F57" s="35">
        <f>C57/D57*E57</f>
        <v>6108.823510638297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2986.540099200001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66.48685784999999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58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0.44</v>
      </c>
      <c r="E64" t="s">
        <v>14</v>
      </c>
      <c r="F64" s="11">
        <f>B64*D64</f>
        <v>2635.688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11855.538467688299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0.19</v>
      </c>
      <c r="E69" t="s">
        <v>14</v>
      </c>
      <c r="F69" s="11">
        <f>B69*D69</f>
        <v>1138.138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1.01</v>
      </c>
      <c r="E72" t="s">
        <v>14</v>
      </c>
      <c r="F72" s="11">
        <f>B72*D72</f>
        <v>6050.102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7188.24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1.95</v>
      </c>
      <c r="E76" t="s">
        <v>14</v>
      </c>
      <c r="F76" s="11">
        <f>B76*D76</f>
        <v>11680.89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11680.89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55944.744467688295</v>
      </c>
      <c r="J79" s="20"/>
      <c r="K79" s="20"/>
      <c r="L79" s="30" t="s">
        <v>64</v>
      </c>
      <c r="M79" s="33">
        <f>SUM(M44:M78)</f>
        <v>58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3244.795179125921</v>
      </c>
    </row>
    <row r="81" spans="1:6" ht="12.75">
      <c r="A81" s="1"/>
      <c r="B81" s="36" t="s">
        <v>128</v>
      </c>
      <c r="C81" s="36"/>
      <c r="D81" s="1"/>
      <c r="E81" s="52"/>
      <c r="F81" s="53">
        <v>3155.05</v>
      </c>
    </row>
    <row r="82" spans="1:6" ht="12.75">
      <c r="A82" s="1"/>
      <c r="B82" s="36" t="s">
        <v>129</v>
      </c>
      <c r="C82" s="36"/>
      <c r="D82" s="1"/>
      <c r="E82" s="52"/>
      <c r="F82" s="53">
        <v>419.32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62763.909646814216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43556</v>
      </c>
      <c r="C86" s="40">
        <v>-30540</v>
      </c>
      <c r="D86" s="43">
        <f>F43</f>
        <v>106702.2</v>
      </c>
      <c r="E86" s="43">
        <f>F84</f>
        <v>62763.909646814216</v>
      </c>
      <c r="F86" s="44">
        <f>C86+D86-E86</f>
        <v>13398.290353185781</v>
      </c>
    </row>
    <row r="88" spans="1:6" ht="13.5" thickBot="1">
      <c r="A88" t="s">
        <v>112</v>
      </c>
      <c r="C88" s="49">
        <v>43556</v>
      </c>
      <c r="D88" s="8" t="s">
        <v>113</v>
      </c>
      <c r="E88" s="49">
        <v>43585</v>
      </c>
      <c r="F88" t="s">
        <v>114</v>
      </c>
    </row>
    <row r="89" spans="1:7" ht="13.5" thickBot="1">
      <c r="A89" t="s">
        <v>115</v>
      </c>
      <c r="F89" s="50">
        <f>E86</f>
        <v>62763.909646814216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2019-07-09T12:40:15Z</dcterms:modified>
  <cp:category/>
  <cp:version/>
  <cp:contentType/>
  <cp:contentStatus/>
</cp:coreProperties>
</file>