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<sst xmlns="http://schemas.openxmlformats.org/spreadsheetml/2006/main" count="162" uniqueCount="139">
  <si>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</si>
  <si>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</si>
  <si>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</si>
  <si>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</si>
  <si>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</si>
  <si>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</si>
  <si>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</si>
  <si>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</si>
  <si>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</si>
  <si>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</si>
  <si>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</si>
  <si>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</si>
  <si>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</si>
  <si>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</si>
  <si>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</si>
  <si>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</si>
  <si>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</si>
  <si>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</si>
  <si>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</si>
  <si>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</si>
  <si>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</si>
  <si>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</si>
  <si>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</si>
  <si>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</si>
  <si>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</si>
  <si>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</si>
  <si>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</si>
  <si>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</si>
  <si>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</si>
  <si>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</si>
  <si>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</si>
  <si>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</si>
  <si>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</si>
  <si>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</si>
  <si>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</si>
  <si>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</si>
  <si>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</si>
  <si>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</si>
  <si>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</si>
  <si>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</si>
  <si>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</si>
  <si>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</si>
  <si>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</si>
  <si>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</si>
  <si>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</si>
  <si>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</si>
  <si>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</si>
  <si>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</si>
  <si>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</si>
  <si>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</si>
  <si>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</si>
  <si>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</si>
  <si>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</si>
  <si>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</si>
  <si>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</si>
  <si>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</si>
  <si>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</si>
  <si>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</si>
  <si>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</si>
  <si>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</si>
  <si>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</si>
  <si>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</si>
  <si>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</si>
  <si>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</si>
  <si>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</si>
  <si>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</si>
  <si>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</si>
  <si>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</si>
  <si>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</si>
  <si>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</si>
  <si>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</si>
  <si>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</si>
  <si>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</si>
  <si>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</si>
  <si>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</si>
  <si>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</si>
  <si>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</si>
  <si>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</si>
  <si>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</si>
  <si>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</si>
  <si>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</si>
  <si>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</si>
  <si>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2.  Работа по договору уборщицы л/кл.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</si>
  <si>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</si>
  <si>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</si>
  <si>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</si>
  <si>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</si>
  <si>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</si>
  <si>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</si>
  <si>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</si>
  <si>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</si>
  <si>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</si>
  <si>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</si>
  <si>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</si>
  <si>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</si>
  <si>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</si>
  <si>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</si>
  <si>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</si>
  <si>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</si>
  <si>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</si>
  <si>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</si>
  <si>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</si>
  <si>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</si>
  <si>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</si>
  <si>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</si>
  <si>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</si>
  <si>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</si>
  <si>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</si>
  <si>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</si>
  <si>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</si>
  <si>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ул. Забайкальская</t>
  </si>
  <si>
    <t>д. 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</si>
  <si>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</si>
  <si>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</si>
  <si>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</si>
  <si>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</si>
  <si>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</si>
  <si>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</si>
  <si>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</si>
  <si>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</si>
  <si>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</si>
  <si>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</si>
  <si>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</si>
  <si>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</si>
  <si>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</si>
  <si>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</si>
  <si>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</si>
  <si>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</si>
  <si>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</si>
  <si>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</si>
  <si>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</si>
  <si>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</si>
  <si>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 комстар, видикон)</t>
  </si>
  <si>
    <t>июля</t>
  </si>
  <si>
    <t>за   июль  2019 г.</t>
  </si>
  <si>
    <t>ост.на 01.08</t>
  </si>
  <si>
    <t>смена ламп (5шт) п-д1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</si>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</sst>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2:13" ht="12.75">
      <c r="B7" t="s">
        <v>89</v>
      </c>
      <c r="C7" s="1" t="s">
        <v>110</v>
      </c>
      <c r="D7" s="1"/>
      <c r="E7" s="1" t="s">
        <v>111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48</v>
      </c>
      <c r="L11" s="23"/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81</v>
      </c>
      <c r="L13" s="23"/>
      <c r="M13" s="48">
        <f t="shared" si="0"/>
        <v>0</v>
      </c>
    </row>
    <row r="14" spans="1:13" ht="12.75">
      <c r="A14" t="s">
        <v>95</v>
      </c>
      <c r="J14" s="20">
        <v>5</v>
      </c>
      <c r="K14" s="19" t="s">
        <v>49</v>
      </c>
      <c r="L14" s="25">
        <v>5.31</v>
      </c>
      <c r="M14" s="48">
        <f t="shared" si="0"/>
        <v>877.1309694</v>
      </c>
    </row>
    <row r="15" spans="1:13" ht="12.75">
      <c r="A15" t="s">
        <v>96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/>
      <c r="M16" s="48">
        <f t="shared" si="0"/>
        <v>0</v>
      </c>
    </row>
    <row r="17" spans="5:13" ht="12.75">
      <c r="E17" t="s">
        <v>98</v>
      </c>
      <c r="J17" s="15" t="s">
        <v>53</v>
      </c>
      <c r="K17" s="26" t="s">
        <v>80</v>
      </c>
      <c r="L17" s="21"/>
      <c r="M17" s="48">
        <f t="shared" si="0"/>
        <v>0</v>
      </c>
    </row>
    <row r="18" spans="5:13" ht="12.75">
      <c r="E18" t="s">
        <v>99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100</v>
      </c>
      <c r="J19" s="16" t="s">
        <v>79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101</v>
      </c>
      <c r="J20" s="20"/>
      <c r="K20" s="27" t="s">
        <v>57</v>
      </c>
      <c r="L20" s="28">
        <f>SUM(L6:L19)</f>
        <v>6.89</v>
      </c>
      <c r="M20" s="33">
        <f>SUM(M6:M19)</f>
        <v>1138.1228586000002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136</v>
      </c>
      <c r="L24" s="48">
        <v>0.35</v>
      </c>
      <c r="M24" s="32">
        <f>L24*126.87*1.302*1.15</f>
        <v>66.48685784999999</v>
      </c>
    </row>
    <row r="25" spans="1:13" ht="12.75">
      <c r="A25" t="s">
        <v>105</v>
      </c>
      <c r="J25" s="20">
        <v>2</v>
      </c>
      <c r="K25" s="20"/>
      <c r="L25" s="48"/>
      <c r="M25" s="32">
        <f aca="true" t="shared" si="1" ref="M25:M38">L25*126.87*1.302*1.15</f>
        <v>0</v>
      </c>
    </row>
    <row r="26" spans="1:13" ht="12.75">
      <c r="A26" t="s">
        <v>106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2017.4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31.1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143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33">
        <f>SUM(L24:L38)</f>
        <v>0.35</v>
      </c>
      <c r="M39" s="33">
        <f>SUM(M24:M38)</f>
        <v>66.48685784999999</v>
      </c>
    </row>
    <row r="40" spans="1:11" ht="12.75">
      <c r="A40" s="2" t="s">
        <v>6</v>
      </c>
      <c r="F40" s="11">
        <f>29760.27-888.45</f>
        <v>28871.82</v>
      </c>
      <c r="K40" s="1" t="s">
        <v>61</v>
      </c>
    </row>
    <row r="41" spans="1:13" ht="12.75">
      <c r="A41" t="s">
        <v>7</v>
      </c>
      <c r="F41" s="5">
        <v>24988.07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0.8654830211604256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250+105</f>
        <v>355</v>
      </c>
      <c r="J43" s="20">
        <v>1</v>
      </c>
      <c r="K43" s="20" t="s">
        <v>137</v>
      </c>
      <c r="L43" s="25" t="s">
        <v>138</v>
      </c>
      <c r="M43" s="25">
        <f>5*11.6</f>
        <v>58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25343.07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7</v>
      </c>
      <c r="K49" s="20"/>
      <c r="L49" s="25"/>
      <c r="M49" s="25"/>
    </row>
    <row r="50" spans="1:13" ht="12.75">
      <c r="A50" s="6" t="s">
        <v>82</v>
      </c>
      <c r="F50" s="11">
        <f>(1200)*1.202</f>
        <v>1442.3999999999999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11">
        <f>E33*E51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5934.3</v>
      </c>
      <c r="J52" s="20">
        <v>10</v>
      </c>
      <c r="K52" s="20"/>
      <c r="L52" s="25"/>
      <c r="M52" s="25"/>
    </row>
    <row r="53" spans="1:13" ht="12.75">
      <c r="A53" s="4" t="s">
        <v>15</v>
      </c>
      <c r="J53" s="20">
        <v>11</v>
      </c>
      <c r="K53" s="20"/>
      <c r="L53" s="25"/>
      <c r="M53" s="25"/>
    </row>
    <row r="54" spans="1:13" ht="12.75">
      <c r="A54" t="s">
        <v>73</v>
      </c>
      <c r="D54" s="5">
        <v>2.22</v>
      </c>
      <c r="E54" t="s">
        <v>14</v>
      </c>
      <c r="F54" s="11">
        <f>E33*D54</f>
        <v>4478.628000000001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31.1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16</v>
      </c>
      <c r="B56" s="10"/>
      <c r="C56" s="10"/>
      <c r="F56" s="31">
        <f>SUM(F54:F55)</f>
        <v>4478.628000000001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4">
        <v>241830</v>
      </c>
      <c r="D58">
        <v>229360</v>
      </c>
      <c r="E58">
        <v>2017.4</v>
      </c>
      <c r="F58" s="34">
        <f>C58/D58*E58</f>
        <v>2127.0833711196374</v>
      </c>
      <c r="J58" s="20">
        <v>16</v>
      </c>
      <c r="K58" s="20"/>
      <c r="L58" s="25"/>
      <c r="M58" s="25"/>
    </row>
    <row r="59" spans="1:13" ht="12.75">
      <c r="A59" t="s">
        <v>19</v>
      </c>
      <c r="F59" s="34">
        <f>M20</f>
        <v>1138.1228586000002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66.48685784999999</v>
      </c>
      <c r="J60" s="20">
        <v>18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SUM(M43:M60)</f>
        <v>58</v>
      </c>
    </row>
    <row r="62" spans="1:13" ht="12.75">
      <c r="A62" t="s">
        <v>21</v>
      </c>
      <c r="F62" s="11">
        <f>M61</f>
        <v>58</v>
      </c>
      <c r="J62" s="45"/>
      <c r="K62" s="45"/>
      <c r="L62" s="46"/>
      <c r="M62" s="47"/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2017.4</v>
      </c>
      <c r="C65" t="s">
        <v>13</v>
      </c>
      <c r="D65" s="11">
        <v>0.32</v>
      </c>
      <c r="E65" t="s">
        <v>14</v>
      </c>
      <c r="F65" s="11">
        <f>B65*D65</f>
        <v>645.5680000000001</v>
      </c>
    </row>
    <row r="66" spans="1:6" ht="12.75">
      <c r="A66" s="50" t="s">
        <v>74</v>
      </c>
      <c r="B66" s="50"/>
      <c r="C66" s="50"/>
      <c r="D66" s="53"/>
      <c r="E66" s="50"/>
      <c r="F66" s="53">
        <v>0</v>
      </c>
    </row>
    <row r="67" spans="1:6" ht="12.75">
      <c r="A67" s="50" t="s">
        <v>84</v>
      </c>
      <c r="B67" s="50"/>
      <c r="C67" s="50"/>
      <c r="D67" s="53">
        <v>0</v>
      </c>
      <c r="E67" s="50"/>
      <c r="F67" s="53">
        <f>D67*E33</f>
        <v>0</v>
      </c>
    </row>
    <row r="68" spans="1:9" ht="12.75">
      <c r="A68" s="4" t="s">
        <v>24</v>
      </c>
      <c r="B68" s="10"/>
      <c r="C68" s="10"/>
      <c r="F68" s="31">
        <f>SUM(F58:F67)</f>
        <v>4035.2610875696378</v>
      </c>
      <c r="I68" s="7"/>
    </row>
    <row r="69" ht="12.75">
      <c r="A69" s="4" t="s">
        <v>25</v>
      </c>
    </row>
    <row r="70" spans="1:6" ht="12.75">
      <c r="A70" t="s">
        <v>26</v>
      </c>
      <c r="B70">
        <v>2017.4</v>
      </c>
      <c r="C70" t="s">
        <v>65</v>
      </c>
      <c r="D70" s="5">
        <v>0.19</v>
      </c>
      <c r="E70" t="s">
        <v>14</v>
      </c>
      <c r="F70" s="11">
        <f>B70*D70</f>
        <v>383.30600000000004</v>
      </c>
    </row>
    <row r="71" ht="12.75">
      <c r="A71" t="s">
        <v>27</v>
      </c>
    </row>
    <row r="72" ht="12.75">
      <c r="A72" s="7" t="s">
        <v>72</v>
      </c>
    </row>
    <row r="73" spans="2:6" ht="12.75">
      <c r="B73">
        <v>2017.4</v>
      </c>
      <c r="C73" t="s">
        <v>13</v>
      </c>
      <c r="D73" s="11">
        <v>1.08</v>
      </c>
      <c r="E73" t="s">
        <v>14</v>
      </c>
      <c r="F73" s="11">
        <f>B73*D73</f>
        <v>2178.7920000000004</v>
      </c>
    </row>
    <row r="74" spans="1:6" ht="12.75">
      <c r="A74" s="4" t="s">
        <v>28</v>
      </c>
      <c r="F74" s="31">
        <f>F70+F73</f>
        <v>2562.0980000000004</v>
      </c>
    </row>
    <row r="75" spans="1:6" ht="12.75">
      <c r="A75" s="4" t="s">
        <v>29</v>
      </c>
      <c r="F75" s="5"/>
    </row>
    <row r="76" spans="1:6" ht="12.75">
      <c r="A76" s="7" t="s">
        <v>30</v>
      </c>
      <c r="B76" s="7"/>
      <c r="C76" s="7"/>
      <c r="D76" s="7"/>
      <c r="E76" s="7"/>
      <c r="F76" s="44"/>
    </row>
    <row r="77" spans="2:6" ht="12.75">
      <c r="B77">
        <v>2017.4</v>
      </c>
      <c r="C77" t="s">
        <v>13</v>
      </c>
      <c r="D77" s="11">
        <v>2.8</v>
      </c>
      <c r="E77" t="s">
        <v>14</v>
      </c>
      <c r="F77" s="11">
        <f>B77*D77</f>
        <v>5648.72</v>
      </c>
    </row>
    <row r="78" spans="1:6" ht="12.75">
      <c r="A78" s="4" t="s">
        <v>31</v>
      </c>
      <c r="F78" s="31">
        <f>SUM(F77)</f>
        <v>5648.72</v>
      </c>
    </row>
    <row r="79" spans="1:6" ht="12.75">
      <c r="A79" s="49" t="s">
        <v>77</v>
      </c>
      <c r="B79" s="50"/>
      <c r="C79" s="50"/>
      <c r="D79" s="51">
        <v>0</v>
      </c>
      <c r="E79" s="50"/>
      <c r="F79" s="52">
        <f>D79*E33</f>
        <v>0</v>
      </c>
    </row>
    <row r="80" spans="1:8" ht="12.75">
      <c r="A80" s="1" t="s">
        <v>32</v>
      </c>
      <c r="B80" s="1"/>
      <c r="F80" s="31">
        <f>F52+F56+F68+F74+F78+F79</f>
        <v>22659.00708756964</v>
      </c>
      <c r="G80" s="7"/>
      <c r="H80" s="7"/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1314.2224110790391</v>
      </c>
    </row>
    <row r="82" spans="1:6" ht="12.75">
      <c r="A82" s="1"/>
      <c r="B82" s="35" t="s">
        <v>128</v>
      </c>
      <c r="C82" s="35"/>
      <c r="D82" s="1"/>
      <c r="E82" s="59"/>
      <c r="F82" s="60">
        <v>823.4</v>
      </c>
    </row>
    <row r="83" spans="1:6" ht="12.75">
      <c r="A83" s="1"/>
      <c r="B83" s="35" t="s">
        <v>129</v>
      </c>
      <c r="C83" s="35"/>
      <c r="D83" s="1"/>
      <c r="E83" s="59"/>
      <c r="F83" s="60">
        <v>141.39</v>
      </c>
    </row>
    <row r="84" spans="1:6" ht="12.75">
      <c r="A84" s="1"/>
      <c r="B84" s="35" t="s">
        <v>130</v>
      </c>
      <c r="C84" s="35"/>
      <c r="D84" s="1"/>
      <c r="E84" s="59"/>
      <c r="F84" s="60">
        <v>0</v>
      </c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24938.01949864868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43647</v>
      </c>
      <c r="C87" s="39">
        <v>125449</v>
      </c>
      <c r="D87" s="41">
        <f>F44</f>
        <v>25343.07</v>
      </c>
      <c r="E87" s="41">
        <f>F85</f>
        <v>24938.01949864868</v>
      </c>
      <c r="F87" s="42">
        <f>C87+D87-E87</f>
        <v>125854.05050135133</v>
      </c>
    </row>
    <row r="89" spans="1:6" ht="13.5" thickBot="1">
      <c r="A89" t="s">
        <v>112</v>
      </c>
      <c r="C89" s="56">
        <v>43647</v>
      </c>
      <c r="D89" s="8" t="s">
        <v>113</v>
      </c>
      <c r="E89" s="56">
        <v>43677</v>
      </c>
      <c r="F89" t="s">
        <v>114</v>
      </c>
    </row>
    <row r="90" spans="1:7" ht="13.5" thickBot="1">
      <c r="A90" t="s">
        <v>115</v>
      </c>
      <c r="F90" s="57">
        <f>E87</f>
        <v>24938.01949864868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2017-08-21T12:49:59Z</cp:lastPrinted>
  <dcterms:created xsi:type="dcterms:W3CDTF">2008-08-18T07:30:19Z</dcterms:created>
  <dcterms:modified xsi:type="dcterms:W3CDTF">2019-09-25T10:29:38Z</dcterms:modified>
  <cp:category/>
  <cp:version/>
  <cp:contentType/>
  <cp:contentStatus/>
</cp:coreProperties>
</file>