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66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перерасчет за 7 месяцев по горгазу</t>
        </r>
      </text>
    </comment>
  </commentList>
</comments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<sst xmlns="http://schemas.openxmlformats.org/spreadsheetml/2006/main" count="159" uniqueCount="138">
  <si>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</si>
  <si>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</si>
  <si>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</si>
  <si>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</si>
  <si>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</si>
  <si>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</si>
  <si>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</si>
  <si>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</si>
  <si>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</si>
  <si>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</si>
  <si>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</si>
  <si>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</si>
  <si>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</si>
  <si>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</si>
  <si>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</si>
  <si>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</si>
  <si>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</si>
  <si>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</si>
  <si>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</si>
  <si>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</si>
  <si>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</si>
  <si>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</si>
  <si>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</si>
  <si>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</si>
  <si>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</si>
  <si>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</si>
  <si>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</si>
  <si>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</si>
  <si>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</si>
  <si>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</si>
  <si>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</si>
  <si>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</si>
  <si>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</si>
  <si>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</si>
  <si>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</si>
  <si>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</si>
  <si>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</si>
  <si>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</si>
  <si>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</si>
  <si>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</si>
  <si>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</si>
  <si>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</si>
  <si>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</si>
  <si>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</si>
  <si>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</si>
  <si>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</si>
  <si>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</si>
  <si>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</si>
  <si>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</si>
  <si>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</si>
  <si>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</si>
  <si>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</si>
  <si>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</si>
  <si>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</si>
  <si>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</si>
  <si>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</si>
  <si>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</si>
  <si>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</si>
  <si>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</si>
  <si>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</si>
  <si>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</si>
  <si>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</si>
  <si>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</si>
  <si>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</si>
  <si>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</si>
  <si>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</si>
  <si>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</si>
  <si>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</si>
  <si>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</si>
  <si>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</si>
  <si>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</si>
  <si>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</si>
  <si>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</si>
  <si>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</si>
  <si>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</si>
  <si>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</si>
  <si>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</si>
  <si>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</si>
  <si>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</si>
  <si>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</si>
  <si>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</si>
  <si>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</si>
  <si>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</si>
  <si>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</si>
  <si>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</si>
  <si>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</si>
  <si>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</si>
  <si>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</si>
  <si>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</si>
  <si>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</si>
  <si>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</si>
  <si>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</si>
  <si>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</si>
  <si>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</si>
  <si>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</si>
  <si>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</si>
  <si>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</si>
  <si>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</si>
  <si>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</si>
  <si>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</si>
  <si>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</si>
  <si>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</si>
  <si>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</si>
  <si>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</si>
  <si>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</si>
  <si>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</si>
  <si>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</si>
  <si>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</si>
  <si>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</si>
  <si>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</si>
  <si>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</si>
  <si>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</si>
  <si>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</si>
  <si>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</si>
  <si>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</si>
  <si>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</si>
  <si>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</si>
  <si>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</si>
  <si>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</si>
  <si>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</si>
  <si>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</si>
  <si>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</si>
  <si>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</si>
  <si>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</si>
  <si>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</si>
  <si>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</si>
  <si>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</si>
  <si>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</si>
  <si>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</si>
  <si>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</si>
  <si>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</si>
  <si>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</si>
  <si>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</si>
  <si>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</si>
  <si>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ВДГО (техобслуживание и ремонт)</t>
  </si>
  <si>
    <t>смена ламп (5шт) п-д 4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</si>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</sst>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132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1072.0489626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0.05*7.1</f>
        <v>0.355</v>
      </c>
      <c r="M24" s="33">
        <f>L24*126.87*1.302*1.15</f>
        <v>67.43667010499999</v>
      </c>
    </row>
    <row r="25" spans="1:13" ht="12.75">
      <c r="A25" t="s">
        <v>105</v>
      </c>
      <c r="J25" s="20">
        <v>2</v>
      </c>
      <c r="K25" s="20"/>
      <c r="L25" s="45"/>
      <c r="M25" s="33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0.355</v>
      </c>
      <c r="M39" s="34">
        <f>SUM(M24:M38)</f>
        <v>67.43667010499999</v>
      </c>
    </row>
    <row r="40" spans="1:11" ht="12.75">
      <c r="A40" s="2" t="s">
        <v>6</v>
      </c>
      <c r="F40" s="11">
        <f>54800-1439.24</f>
        <v>53360.76</v>
      </c>
      <c r="K40" s="1" t="s">
        <v>60</v>
      </c>
    </row>
    <row r="41" spans="1:13" ht="12.75">
      <c r="A41" t="s">
        <v>7</v>
      </c>
      <c r="F41" s="5">
        <v>48528.43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0.9094403827831538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5*11.6</f>
        <v>58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49428.43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(2500)*1.202</f>
        <v>3005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10621.7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7597.950000000001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8065.550000000001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239353</v>
      </c>
      <c r="D58">
        <v>229360</v>
      </c>
      <c r="E58">
        <v>3422.5</v>
      </c>
      <c r="F58" s="35">
        <f>C58/D58*E58</f>
        <v>3571.6151137949073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1072.0489626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67.43667010499999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58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0.25</v>
      </c>
      <c r="E65" t="s">
        <v>14</v>
      </c>
      <c r="F65" s="5">
        <f>B65*D65</f>
        <v>855.625</v>
      </c>
      <c r="J65" s="20">
        <v>23</v>
      </c>
      <c r="K65" s="20"/>
      <c r="L65" s="25"/>
      <c r="M65" s="25"/>
    </row>
    <row r="66" spans="1:13" s="51" customFormat="1" ht="12.75">
      <c r="A66" s="57" t="s">
        <v>134</v>
      </c>
      <c r="B66" s="57"/>
      <c r="C66" s="57"/>
      <c r="D66" s="58"/>
      <c r="E66" s="57"/>
      <c r="F66" s="59">
        <f>(-15950*7)+22500</f>
        <v>-89150</v>
      </c>
      <c r="J66" s="20">
        <v>24</v>
      </c>
      <c r="K66" s="20"/>
      <c r="L66" s="25"/>
      <c r="M66" s="25"/>
    </row>
    <row r="67" spans="1:13" ht="12.75">
      <c r="A67" s="47" t="s">
        <v>83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-83525.27425350009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0.19</v>
      </c>
      <c r="E70" t="s">
        <v>14</v>
      </c>
      <c r="F70" s="11">
        <f>B70*D70</f>
        <v>650.275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0.94</v>
      </c>
      <c r="E73" t="s">
        <v>14</v>
      </c>
      <c r="F73" s="11">
        <f>B73*D73</f>
        <v>3217.1499999999996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3867.4249999999997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1.97</v>
      </c>
      <c r="E77" t="s">
        <v>14</v>
      </c>
      <c r="F77" s="5">
        <f>B77*D77</f>
        <v>6742.325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6742.325</v>
      </c>
      <c r="J78" s="20"/>
      <c r="K78" s="20"/>
      <c r="L78" s="31" t="s">
        <v>63</v>
      </c>
      <c r="M78" s="28">
        <f>SUM(M43:M77)</f>
        <v>58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-54228.27425350009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-3145.2399067030046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2687.8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419.63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2330.51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-51935.57416020309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133</v>
      </c>
      <c r="J86" s="51"/>
      <c r="K86" s="51"/>
      <c r="L86" s="51"/>
      <c r="M86" s="51"/>
    </row>
    <row r="87" spans="1:6" ht="12.75">
      <c r="A87" s="13"/>
      <c r="B87" s="39">
        <v>43617</v>
      </c>
      <c r="C87" s="40">
        <v>-175149</v>
      </c>
      <c r="D87" s="43">
        <f>F44</f>
        <v>49428.43</v>
      </c>
      <c r="E87" s="43">
        <f>F85</f>
        <v>-51935.57416020309</v>
      </c>
      <c r="F87" s="44">
        <f>C87+D87-E87</f>
        <v>-73784.99583979692</v>
      </c>
    </row>
    <row r="89" spans="1:6" ht="13.5" thickBot="1">
      <c r="A89" t="s">
        <v>110</v>
      </c>
      <c r="C89" s="53">
        <v>43617</v>
      </c>
      <c r="D89" s="8" t="s">
        <v>111</v>
      </c>
      <c r="E89" s="53">
        <v>43646</v>
      </c>
      <c r="F89" t="s">
        <v>112</v>
      </c>
    </row>
    <row r="90" spans="1:7" ht="13.5" thickBot="1">
      <c r="A90" t="s">
        <v>113</v>
      </c>
      <c r="F90" s="54">
        <f>E87</f>
        <v>-51935.57416020309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2019-09-09T10:56:21Z</dcterms:modified>
  <cp:category/>
  <cp:version/>
  <cp:contentType/>
  <cp:contentStatus/>
</cp:coreProperties>
</file>