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<sst xmlns="http://schemas.openxmlformats.org/spreadsheetml/2006/main" count="166" uniqueCount="143">
  <si>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</si>
  <si>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</si>
  <si>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</si>
  <si>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</si>
  <si>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</si>
  <si>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</si>
  <si>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</si>
  <si>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</si>
  <si>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</si>
  <si>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</si>
  <si>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</si>
  <si>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</si>
  <si>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</si>
  <si>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</si>
  <si>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</si>
  <si>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</si>
  <si>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</si>
  <si>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</si>
  <si>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</si>
  <si>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</si>
  <si>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</si>
  <si>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</si>
  <si>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</si>
  <si>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</si>
  <si>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</si>
  <si>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</si>
  <si>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</si>
  <si>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</si>
  <si>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</si>
  <si>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</si>
  <si>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</si>
  <si>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</si>
  <si>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</si>
  <si>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</si>
  <si>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</si>
  <si>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</si>
  <si>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</si>
  <si>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</si>
  <si>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</si>
  <si>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</si>
  <si>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</si>
  <si>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</si>
  <si>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</si>
  <si>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</si>
  <si>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</si>
  <si>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</si>
  <si>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</si>
  <si>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</si>
  <si>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</si>
  <si>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</si>
  <si>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</si>
  <si>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</si>
  <si>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</si>
  <si>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</si>
  <si>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</si>
  <si>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</si>
  <si>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</si>
  <si>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</si>
  <si>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</si>
  <si>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</si>
  <si>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</si>
  <si>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</si>
  <si>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</si>
  <si>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</si>
  <si>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</si>
  <si>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</si>
  <si>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</si>
  <si>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</si>
  <si>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</si>
  <si>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</si>
  <si>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</si>
  <si>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</si>
  <si>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</si>
  <si>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</si>
  <si>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</si>
  <si>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</si>
  <si>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</si>
  <si>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</si>
  <si>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</si>
  <si>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</si>
  <si>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</si>
  <si>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</si>
  <si>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</si>
  <si>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</si>
  <si>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</si>
  <si>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</si>
  <si>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</si>
  <si>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</si>
  <si>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</si>
  <si>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</si>
  <si>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</si>
  <si>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</si>
  <si>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</si>
  <si>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</si>
  <si>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</si>
  <si>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</si>
  <si>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</si>
  <si>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</si>
  <si>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</si>
  <si>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</si>
  <si>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</si>
  <si>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</si>
  <si>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</si>
  <si>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</si>
  <si>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</si>
  <si>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</si>
  <si>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</si>
  <si>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</si>
  <si>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</si>
  <si>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</si>
  <si>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</si>
  <si>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</si>
  <si>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</si>
  <si>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</si>
  <si>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</si>
  <si>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</si>
  <si>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</si>
  <si>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</si>
  <si>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</si>
  <si>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</si>
  <si>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</si>
  <si>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</si>
  <si>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</si>
  <si>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</si>
  <si>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</si>
  <si>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</si>
  <si>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</si>
  <si>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</si>
  <si>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</si>
  <si>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</si>
  <si>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</si>
  <si>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</si>
  <si>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января</t>
  </si>
  <si>
    <t>2019 г.</t>
  </si>
  <si>
    <t>за   январь  2019 г.</t>
  </si>
  <si>
    <t>ост.на 01.02</t>
  </si>
  <si>
    <t>удаление сосулек (договор) 240мп.</t>
  </si>
  <si>
    <t>удаление сосулек (договор) 70мп.</t>
  </si>
  <si>
    <t>вышка</t>
  </si>
  <si>
    <t>6 ч.</t>
  </si>
  <si>
    <t>смена ламп (2шт) п-д2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</si>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</sst>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46" sqref="M46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50">
        <f t="shared" si="0"/>
        <v>847.3977162000001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3667.101228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8"/>
      <c r="M24" s="33">
        <f>240*65.79</f>
        <v>15789.600000000002</v>
      </c>
    </row>
    <row r="25" spans="1:13" ht="12.75">
      <c r="A25" t="s">
        <v>113</v>
      </c>
      <c r="J25" s="35">
        <v>2</v>
      </c>
      <c r="K25" s="36" t="s">
        <v>137</v>
      </c>
      <c r="L25" s="58"/>
      <c r="M25" s="33">
        <f>70*82.18</f>
        <v>5752.6</v>
      </c>
    </row>
    <row r="26" spans="1:13" ht="12.75">
      <c r="A26" t="s">
        <v>114</v>
      </c>
      <c r="J26" s="35">
        <v>3</v>
      </c>
      <c r="K26" s="36" t="s">
        <v>140</v>
      </c>
      <c r="L26" s="58">
        <v>0.14</v>
      </c>
      <c r="M26" s="33">
        <f>L26*126.87*1.302*1.15</f>
        <v>26.594743140000002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8"/>
      <c r="M27" s="33">
        <f aca="true" t="shared" si="1" ref="M27:M39"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53693.71</v>
      </c>
      <c r="J40" s="20"/>
      <c r="K40" s="30" t="s">
        <v>56</v>
      </c>
      <c r="L40" s="28">
        <f>SUM(L24:L39)</f>
        <v>0.14</v>
      </c>
      <c r="M40" s="34">
        <f>SUM(M24:M39)</f>
        <v>21568.794743140006</v>
      </c>
    </row>
    <row r="41" spans="1:11" ht="12.75">
      <c r="A41" t="s">
        <v>7</v>
      </c>
      <c r="F41" s="5">
        <v>40630.11</v>
      </c>
      <c r="K41" s="1" t="s">
        <v>60</v>
      </c>
    </row>
    <row r="42" spans="2:13" ht="12.75">
      <c r="B42" t="s">
        <v>8</v>
      </c>
      <c r="F42" s="9">
        <f>F41/F40</f>
        <v>0.75670148328361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54914.024000000005</v>
      </c>
      <c r="J44" s="20">
        <v>1</v>
      </c>
      <c r="K44" s="20" t="s">
        <v>138</v>
      </c>
      <c r="L44" s="25" t="s">
        <v>139</v>
      </c>
      <c r="M44" s="25">
        <f>6*1400</f>
        <v>8400</v>
      </c>
    </row>
    <row r="45" spans="10:13" ht="12.75">
      <c r="J45" s="20">
        <v>2</v>
      </c>
      <c r="K45" s="20" t="s">
        <v>141</v>
      </c>
      <c r="L45" s="25" t="s">
        <v>142</v>
      </c>
      <c r="M45" s="25">
        <f>2*13.86</f>
        <v>27.72</v>
      </c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(6215+1031)*1.302</f>
        <v>9434.292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11838.292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2.03</v>
      </c>
      <c r="E54" s="13" t="s">
        <v>14</v>
      </c>
      <c r="F54" s="11">
        <f>E33*D54</f>
        <v>7421.679999999999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7421.679999999999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229360</v>
      </c>
      <c r="E58">
        <v>3654.2</v>
      </c>
      <c r="F58" s="37">
        <f>C58/D58*E58</f>
        <v>2922.8183065922567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3667.101228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21568.794743140006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8427.72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8427.72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0.1</v>
      </c>
      <c r="E65" t="s">
        <v>14</v>
      </c>
      <c r="F65" s="11">
        <f>B65*D65</f>
        <v>365.6</v>
      </c>
    </row>
    <row r="66" spans="1:6" ht="12.75">
      <c r="A66" s="63" t="s">
        <v>76</v>
      </c>
      <c r="B66" s="63"/>
      <c r="C66" s="63"/>
      <c r="D66" s="64"/>
      <c r="E66" s="63"/>
      <c r="F66" s="64">
        <v>9630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46582.03427773226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0.18</v>
      </c>
      <c r="E70" t="s">
        <v>14</v>
      </c>
      <c r="F70" s="11">
        <f>B70*D70</f>
        <v>658.0799999999999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</v>
      </c>
      <c r="E73" t="s">
        <v>14</v>
      </c>
      <c r="F73" s="11">
        <f>B73*D73</f>
        <v>3290.4</v>
      </c>
    </row>
    <row r="74" spans="1:6" ht="12.75">
      <c r="A74" s="4" t="s">
        <v>29</v>
      </c>
      <c r="F74" s="32">
        <f>F70+F73</f>
        <v>3948.48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1.84</v>
      </c>
      <c r="E77" t="s">
        <v>14</v>
      </c>
      <c r="F77" s="11">
        <f>B77*D77</f>
        <v>6727.04</v>
      </c>
    </row>
    <row r="78" spans="1:6" ht="12.75">
      <c r="A78" s="4" t="s">
        <v>31</v>
      </c>
      <c r="F78" s="32">
        <f>SUM(F77)</f>
        <v>6727.04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76517.52627773225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4438.016524108471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2422.14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83669.87280184073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43466</v>
      </c>
      <c r="C87" s="42">
        <v>46042</v>
      </c>
      <c r="D87" s="45">
        <f>F44</f>
        <v>54914.024000000005</v>
      </c>
      <c r="E87" s="45">
        <f>F85</f>
        <v>83669.87280184073</v>
      </c>
      <c r="F87" s="46">
        <f>C87+D87-E87</f>
        <v>17286.151198159278</v>
      </c>
    </row>
    <row r="89" spans="1:6" ht="13.5" thickBot="1">
      <c r="A89" t="s">
        <v>86</v>
      </c>
      <c r="C89" s="56">
        <v>43466</v>
      </c>
      <c r="D89" s="8" t="s">
        <v>87</v>
      </c>
      <c r="E89" s="56">
        <v>43496</v>
      </c>
      <c r="F89" t="s">
        <v>88</v>
      </c>
    </row>
    <row r="90" spans="1:7" ht="13.5" thickBot="1">
      <c r="A90" t="s">
        <v>89</v>
      </c>
      <c r="F90" s="57">
        <f>E87</f>
        <v>83669.87280184073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2019-04-11T13:05:12Z</dcterms:modified>
  <cp:category/>
  <cp:version/>
  <cp:contentType/>
  <cp:contentStatus/>
</cp:coreProperties>
</file>