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<sst xmlns="http://schemas.openxmlformats.org/spreadsheetml/2006/main" count="160" uniqueCount="137">
  <si>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</si>
  <si>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</si>
  <si>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</si>
  <si>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</si>
  <si>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</si>
  <si>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</si>
  <si>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</si>
  <si>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</si>
  <si>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</si>
  <si>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</si>
  <si>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</si>
  <si>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</si>
  <si>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</si>
  <si>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</si>
  <si>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</si>
  <si>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</si>
  <si>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</si>
  <si>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</si>
  <si>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</si>
  <si>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</si>
  <si>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</si>
  <si>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</si>
  <si>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</si>
  <si>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</si>
  <si>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</si>
  <si>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</si>
  <si>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</si>
  <si>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</si>
  <si>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</si>
  <si>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</si>
  <si>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</si>
  <si>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</si>
  <si>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</si>
  <si>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</si>
  <si>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</si>
  <si>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</si>
  <si>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</si>
  <si>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</si>
  <si>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</si>
  <si>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</si>
  <si>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</si>
  <si>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</si>
  <si>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</si>
  <si>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</si>
  <si>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</si>
  <si>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</si>
  <si>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</si>
  <si>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</si>
  <si>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</si>
  <si>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</si>
  <si>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</si>
  <si>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</si>
  <si>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</si>
  <si>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</si>
  <si>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</si>
  <si>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</si>
  <si>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</si>
  <si>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</si>
  <si>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</si>
  <si>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</si>
  <si>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</si>
  <si>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</si>
  <si>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</si>
  <si>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</si>
  <si>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</si>
  <si>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</si>
  <si>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</si>
  <si>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</si>
  <si>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</si>
  <si>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</si>
  <si>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</si>
  <si>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</si>
  <si>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</si>
  <si>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</si>
  <si>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</si>
  <si>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</si>
  <si>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</si>
  <si>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</si>
  <si>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</si>
  <si>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</si>
  <si>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</si>
  <si>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</si>
  <si>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</si>
  <si>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</si>
  <si>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</si>
  <si>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</si>
  <si>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</si>
  <si>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</si>
  <si>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</si>
  <si>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</si>
  <si>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</si>
  <si>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</si>
  <si>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</si>
  <si>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</si>
  <si>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</si>
  <si>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</si>
  <si>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</si>
  <si>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</si>
  <si>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</si>
  <si>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</si>
  <si>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</si>
  <si>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</si>
  <si>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</si>
  <si>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</si>
  <si>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</si>
  <si>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</si>
  <si>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</si>
  <si>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</si>
  <si>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</si>
  <si>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</si>
  <si>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</si>
  <si>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</si>
  <si>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</si>
  <si>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</si>
  <si>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</si>
  <si>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</si>
  <si>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</si>
  <si>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</si>
  <si>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</si>
  <si>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</si>
  <si>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</si>
  <si>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</si>
  <si>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</si>
  <si>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</si>
  <si>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</si>
  <si>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</si>
  <si>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</si>
  <si>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</si>
  <si>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</si>
  <si>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</si>
  <si>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</si>
  <si>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</si>
  <si>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мая</t>
  </si>
  <si>
    <t>за   май  2019 г.</t>
  </si>
  <si>
    <t>ост.на 01.06</t>
  </si>
  <si>
    <t>демонтаж, монтаж эл.узла (1шт) для прочистки сопла</t>
  </si>
  <si>
    <t>промывка, опрессовка системы отопления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</si>
</sst>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K24" sqref="K24:L25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5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L6*126.87*1.302</f>
        <v>0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3.53</v>
      </c>
      <c r="M11" s="47">
        <f t="shared" si="0"/>
        <v>583.1021322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583.1021322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297.332532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9.36</v>
      </c>
      <c r="M20" s="32">
        <f>SUM(M6:M19)</f>
        <v>1546.1291664000003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7" t="s">
        <v>135</v>
      </c>
      <c r="L24" s="47">
        <v>3.12</v>
      </c>
      <c r="M24" s="31">
        <f>L24*126.87*1.302*1.15</f>
        <v>592.68284712</v>
      </c>
    </row>
    <row r="25" spans="1:13" ht="12.75">
      <c r="A25" t="s">
        <v>106</v>
      </c>
      <c r="J25" s="20">
        <v>2</v>
      </c>
      <c r="K25" s="20" t="s">
        <v>136</v>
      </c>
      <c r="L25" s="47">
        <v>96</v>
      </c>
      <c r="M25" s="31">
        <f aca="true" t="shared" si="1" ref="M25:M35">L25*126.87*1.302*1.15</f>
        <v>18236.395296</v>
      </c>
    </row>
    <row r="26" spans="1:13" ht="12.75">
      <c r="A26" t="s">
        <v>107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108</v>
      </c>
      <c r="J27" s="20">
        <v>4</v>
      </c>
      <c r="K27" s="20"/>
      <c r="L27" s="47"/>
      <c r="M27" s="31">
        <f t="shared" si="1"/>
        <v>0</v>
      </c>
    </row>
    <row r="28" spans="1:13" ht="12.75">
      <c r="A28" s="52" t="s">
        <v>109</v>
      </c>
      <c r="B28" s="52"/>
      <c r="C28" s="52"/>
      <c r="D28" s="52"/>
      <c r="E28" s="52"/>
      <c r="F28" s="52"/>
      <c r="G28" s="52"/>
      <c r="J28" s="20">
        <v>5</v>
      </c>
      <c r="K28" s="57"/>
      <c r="L28" s="47"/>
      <c r="M28" s="31">
        <f t="shared" si="1"/>
        <v>0</v>
      </c>
    </row>
    <row r="29" spans="1:13" ht="12.75">
      <c r="A29" t="s">
        <v>110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99.12</v>
      </c>
      <c r="M36" s="32">
        <f>SUM(M24:M35)</f>
        <v>18829.078143119998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47138.86</v>
      </c>
      <c r="J40" s="20">
        <v>1</v>
      </c>
      <c r="K40" s="20"/>
      <c r="L40" s="25"/>
      <c r="M40" s="25"/>
    </row>
    <row r="41" spans="1:13" ht="12.75">
      <c r="A41" t="s">
        <v>7</v>
      </c>
      <c r="F41" s="5">
        <v>40881.6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0.8672589875953725</v>
      </c>
      <c r="J42" s="20">
        <v>3</v>
      </c>
      <c r="K42" s="20"/>
      <c r="L42" s="23"/>
      <c r="M42" s="23"/>
    </row>
    <row r="43" spans="1:13" ht="12.75">
      <c r="A43" t="s">
        <v>126</v>
      </c>
      <c r="F43" s="11">
        <f>250+400+250</f>
        <v>900</v>
      </c>
      <c r="J43" s="20">
        <v>4</v>
      </c>
      <c r="K43" s="20"/>
      <c r="L43" s="23"/>
      <c r="M43" s="58"/>
    </row>
    <row r="44" spans="1:13" ht="12.75">
      <c r="A44" s="3" t="s">
        <v>9</v>
      </c>
      <c r="B44" s="3"/>
      <c r="C44" s="3"/>
      <c r="D44" s="3"/>
      <c r="E44" s="1"/>
      <c r="F44" s="8">
        <f>F41+F43</f>
        <v>41781.6</v>
      </c>
      <c r="J44" s="20">
        <v>5</v>
      </c>
      <c r="K44" s="20"/>
      <c r="L44" s="23"/>
      <c r="M44" s="58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(5085+765)*1.302</f>
        <v>7616.7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1600*1.202</f>
        <v>1923.1999999999998</v>
      </c>
      <c r="J50" s="20">
        <v>11</v>
      </c>
      <c r="K50" s="20"/>
      <c r="L50" s="23"/>
      <c r="M50" s="23"/>
    </row>
    <row r="51" spans="1:13" ht="12.75">
      <c r="A51" s="6" t="s">
        <v>83</v>
      </c>
      <c r="E51" s="5"/>
      <c r="F51" s="11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9539.9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74</v>
      </c>
      <c r="D54" s="5">
        <v>2.22</v>
      </c>
      <c r="E54" t="s">
        <v>14</v>
      </c>
      <c r="F54" s="11">
        <f>E33*D54</f>
        <v>7036.068000000001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7036.068000000001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239353</v>
      </c>
      <c r="D58">
        <v>229360</v>
      </c>
      <c r="E58">
        <v>3169.4</v>
      </c>
      <c r="F58" s="36">
        <f>C58/D58*E58</f>
        <v>3307.487784269271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1546.1291664000003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18829.078143119998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v>0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0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0.26</v>
      </c>
      <c r="E65" t="s">
        <v>14</v>
      </c>
      <c r="F65" s="46">
        <f>B65*D65</f>
        <v>824.0440000000001</v>
      </c>
      <c r="J65" s="20"/>
      <c r="K65" s="20"/>
      <c r="L65" s="34" t="s">
        <v>65</v>
      </c>
      <c r="M65" s="35">
        <f>SUM(M40:M64)</f>
        <v>0</v>
      </c>
    </row>
    <row r="66" spans="1:6" ht="12.75">
      <c r="A66" s="59" t="s">
        <v>79</v>
      </c>
      <c r="B66" s="59"/>
      <c r="C66" s="59"/>
      <c r="D66" s="60"/>
      <c r="E66" s="59"/>
      <c r="F66" s="60">
        <v>0</v>
      </c>
    </row>
    <row r="67" spans="1:6" ht="12.75">
      <c r="A67" s="49" t="s">
        <v>84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24506.73909378927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0.19</v>
      </c>
      <c r="E70" t="s">
        <v>14</v>
      </c>
      <c r="F70" s="46">
        <f>B70*D70</f>
        <v>602.186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1.13</v>
      </c>
      <c r="E73" t="s">
        <v>14</v>
      </c>
      <c r="F73" s="11">
        <f>B73*D73</f>
        <v>3581.4219999999996</v>
      </c>
    </row>
    <row r="74" spans="1:6" ht="12.75">
      <c r="A74" s="10" t="s">
        <v>29</v>
      </c>
      <c r="F74" s="33">
        <f>F70+F73</f>
        <v>4183.607999999999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2.45</v>
      </c>
      <c r="E77" t="s">
        <v>14</v>
      </c>
      <c r="F77" s="11">
        <f>B77*D77</f>
        <v>7765.030000000001</v>
      </c>
    </row>
    <row r="78" spans="1:6" ht="12.75">
      <c r="A78" s="10" t="s">
        <v>32</v>
      </c>
      <c r="F78" s="33">
        <f>SUM(F77)</f>
        <v>7765.030000000001</v>
      </c>
    </row>
    <row r="79" spans="1:6" ht="12.75">
      <c r="A79" s="48" t="s">
        <v>78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53031.34509378927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3075.8180154397774</v>
      </c>
      <c r="I81" s="7"/>
    </row>
    <row r="82" spans="1:9" ht="12.75">
      <c r="A82" s="1"/>
      <c r="B82" s="37" t="s">
        <v>128</v>
      </c>
      <c r="C82" s="37"/>
      <c r="D82" s="1"/>
      <c r="E82" s="55"/>
      <c r="F82" s="56">
        <v>1468.5</v>
      </c>
      <c r="I82" s="7"/>
    </row>
    <row r="83" spans="1:9" ht="12.75">
      <c r="A83" s="1"/>
      <c r="B83" s="37" t="s">
        <v>129</v>
      </c>
      <c r="C83" s="37"/>
      <c r="D83" s="1"/>
      <c r="E83" s="55"/>
      <c r="F83" s="56">
        <v>285.28</v>
      </c>
      <c r="I83" s="7"/>
    </row>
    <row r="84" spans="1:9" ht="12.75">
      <c r="A84" s="1"/>
      <c r="B84" s="37" t="s">
        <v>130</v>
      </c>
      <c r="C84" s="37"/>
      <c r="D84" s="1"/>
      <c r="E84" s="55"/>
      <c r="F84" s="56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57860.94310922905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43586</v>
      </c>
      <c r="C87" s="41">
        <v>-134037</v>
      </c>
      <c r="D87" s="44">
        <f>F44</f>
        <v>41781.6</v>
      </c>
      <c r="E87" s="44">
        <f>F85</f>
        <v>57860.94310922905</v>
      </c>
      <c r="F87" s="45">
        <f>C87+D87-E87</f>
        <v>-150116.34310922906</v>
      </c>
    </row>
    <row r="89" spans="1:6" ht="13.5" thickBot="1">
      <c r="A89" t="s">
        <v>111</v>
      </c>
      <c r="C89" s="53">
        <v>43586</v>
      </c>
      <c r="D89" s="8" t="s">
        <v>112</v>
      </c>
      <c r="E89" s="53">
        <v>43616</v>
      </c>
      <c r="F89" t="s">
        <v>113</v>
      </c>
    </row>
    <row r="90" spans="1:7" ht="13.5" thickBot="1">
      <c r="A90" t="s">
        <v>114</v>
      </c>
      <c r="F90" s="54">
        <f>E87</f>
        <v>57860.94310922905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2017-08-21T12:45:51Z</cp:lastPrinted>
  <dcterms:created xsi:type="dcterms:W3CDTF">2008-08-18T07:30:19Z</dcterms:created>
  <dcterms:modified xsi:type="dcterms:W3CDTF">2019-08-01T12:30:53Z</dcterms:modified>
  <cp:category/>
  <cp:version/>
  <cp:contentType/>
  <cp:contentStatus/>
</cp:coreProperties>
</file>