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<sst xmlns="http://schemas.openxmlformats.org/spreadsheetml/2006/main" count="169" uniqueCount="145">
  <si>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</si>
  <si>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</si>
  <si>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</si>
  <si>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</si>
  <si>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</si>
  <si>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</si>
  <si>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</si>
  <si>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</si>
  <si>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</si>
  <si>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</si>
  <si>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</si>
  <si>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</si>
  <si>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</si>
  <si>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</si>
  <si>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</si>
  <si>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</si>
  <si>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</si>
  <si>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</si>
  <si>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</si>
  <si>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</si>
  <si>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</si>
  <si>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</si>
  <si>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</si>
  <si>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</si>
  <si>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</si>
  <si>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</si>
  <si>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</si>
  <si>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</si>
  <si>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</si>
  <si>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</si>
  <si>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</si>
  <si>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</si>
  <si>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</si>
  <si>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</si>
  <si>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</si>
  <si>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</si>
  <si>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</si>
  <si>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</si>
  <si>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</si>
  <si>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</si>
  <si>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</si>
  <si>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</si>
  <si>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</si>
  <si>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</si>
  <si>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</si>
  <si>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</si>
  <si>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</si>
  <si>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</si>
  <si>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</si>
  <si>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</si>
  <si>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</si>
  <si>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</si>
  <si>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</si>
  <si>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</si>
  <si>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</si>
  <si>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</si>
  <si>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</si>
  <si>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</si>
  <si>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</si>
  <si>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</si>
  <si>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</si>
  <si>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</si>
  <si>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</si>
  <si>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</si>
  <si>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</si>
  <si>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</si>
  <si>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</si>
  <si>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</si>
  <si>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</si>
  <si>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</si>
  <si>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</si>
  <si>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</si>
  <si>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</si>
  <si>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</si>
  <si>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</si>
  <si>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</si>
  <si>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</si>
  <si>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</si>
  <si>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</si>
  <si>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</si>
  <si>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</si>
  <si>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</si>
  <si>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</si>
  <si>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</si>
  <si>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</si>
  <si>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</si>
  <si>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</si>
  <si>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</si>
  <si>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</si>
  <si>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</si>
  <si>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</si>
  <si>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</si>
  <si>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</si>
  <si>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</si>
  <si>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</si>
  <si>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</si>
  <si>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</si>
  <si>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</si>
  <si>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</si>
  <si>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</si>
  <si>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</si>
  <si>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</si>
  <si>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</si>
  <si>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</si>
  <si>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</si>
  <si>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</si>
  <si>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</si>
  <si>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</si>
  <si>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</si>
  <si>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</si>
  <si>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</si>
  <si>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</si>
  <si>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</si>
  <si>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</si>
  <si>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</si>
  <si>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</si>
  <si>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</si>
  <si>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</si>
  <si>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</si>
  <si>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</si>
  <si>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</si>
  <si>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</si>
  <si>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</si>
  <si>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</si>
  <si>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</si>
  <si>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</si>
  <si>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</si>
  <si>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</si>
  <si>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</si>
  <si>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</si>
  <si>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</si>
  <si>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</si>
  <si>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апреля</t>
  </si>
  <si>
    <t>за   апрель  2019 г.</t>
  </si>
  <si>
    <t>ост.на 01.05</t>
  </si>
  <si>
    <t>лампа</t>
  </si>
  <si>
    <t>16шт</t>
  </si>
  <si>
    <t>смена ламп (16шт) п-д2,1,3</t>
  </si>
  <si>
    <t>саморез</t>
  </si>
  <si>
    <t>40шт</t>
  </si>
  <si>
    <t>вскрытие и настил пола  п-д1</t>
  </si>
  <si>
    <t>вскрытие и устройство короба п-д2</t>
  </si>
  <si>
    <t>пена</t>
  </si>
  <si>
    <t>2шт</t>
  </si>
  <si>
    <t>20шт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</si>
</sst>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4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4">
        <f>0.16*7</f>
        <v>1.12</v>
      </c>
      <c r="M24" s="32">
        <f>L24*126.87*1.302*1.15</f>
        <v>212.75794512000002</v>
      </c>
    </row>
    <row r="25" spans="1:13" ht="12.75">
      <c r="A25" t="s">
        <v>106</v>
      </c>
      <c r="J25" s="20">
        <v>2</v>
      </c>
      <c r="K25" s="20" t="s">
        <v>140</v>
      </c>
      <c r="L25" s="44">
        <v>3.15</v>
      </c>
      <c r="M25" s="32">
        <f aca="true" t="shared" si="1" ref="M25:M37">L25*126.87*1.302*1.15</f>
        <v>598.38172065</v>
      </c>
    </row>
    <row r="26" spans="1:13" ht="12.75">
      <c r="A26" t="s">
        <v>107</v>
      </c>
      <c r="J26" s="20">
        <v>3</v>
      </c>
      <c r="K26" s="20" t="s">
        <v>141</v>
      </c>
      <c r="L26" s="44">
        <v>3.85</v>
      </c>
      <c r="M26" s="32">
        <f t="shared" si="1"/>
        <v>731.35543635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8.12</v>
      </c>
      <c r="M38" s="33">
        <f>SUM(M24:M37)</f>
        <v>1542.49510212</v>
      </c>
    </row>
    <row r="39" spans="1:11" ht="12.75">
      <c r="A39" s="2" t="s">
        <v>6</v>
      </c>
      <c r="F39" s="11">
        <v>48562.48</v>
      </c>
      <c r="K39" s="1" t="s">
        <v>62</v>
      </c>
    </row>
    <row r="40" spans="1:13" ht="12.75">
      <c r="A40" t="s">
        <v>7</v>
      </c>
      <c r="F40" s="5">
        <v>35006.37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0.7208521887679542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135</v>
      </c>
      <c r="L42" s="25" t="s">
        <v>136</v>
      </c>
      <c r="M42" s="44">
        <f>16*11.6</f>
        <v>185.6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36646.138000000006</v>
      </c>
      <c r="J43" s="20">
        <v>2</v>
      </c>
      <c r="K43" s="20" t="s">
        <v>138</v>
      </c>
      <c r="L43" s="25" t="s">
        <v>139</v>
      </c>
      <c r="M43" s="25">
        <f>40*0.78</f>
        <v>31.200000000000003</v>
      </c>
    </row>
    <row r="44" spans="10:13" ht="12.75">
      <c r="J44" s="20">
        <v>3</v>
      </c>
      <c r="K44" s="20" t="s">
        <v>142</v>
      </c>
      <c r="L44" s="25" t="s">
        <v>143</v>
      </c>
      <c r="M44" s="25">
        <f>2*395</f>
        <v>790</v>
      </c>
    </row>
    <row r="45" spans="2:13" ht="12.75">
      <c r="B45" s="1" t="s">
        <v>10</v>
      </c>
      <c r="C45" s="1"/>
      <c r="J45" s="20">
        <v>4</v>
      </c>
      <c r="K45" s="20" t="s">
        <v>138</v>
      </c>
      <c r="L45" s="25" t="s">
        <v>144</v>
      </c>
      <c r="M45" s="25">
        <f>20*0.78</f>
        <v>15.600000000000001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(2200)*1.202</f>
        <v>2644.4</v>
      </c>
      <c r="J49" s="20">
        <v>8</v>
      </c>
      <c r="K49" s="20"/>
      <c r="L49" s="25"/>
      <c r="M49" s="25"/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10261.1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2.22</v>
      </c>
      <c r="E53" t="s">
        <v>14</v>
      </c>
      <c r="F53" s="11">
        <f>E32*D53</f>
        <v>6222.660000000001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6222.660000000001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233902</v>
      </c>
      <c r="D57">
        <v>229360</v>
      </c>
      <c r="E57">
        <v>2803</v>
      </c>
      <c r="F57" s="34">
        <f>C57/D57*E57</f>
        <v>2858.5076124869197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1542.49510212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2*600*1.302</f>
        <v>1562.4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1022.4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0.44</v>
      </c>
      <c r="E64" t="s">
        <v>14</v>
      </c>
      <c r="F64" s="11">
        <f>B64*D64</f>
        <v>1233.32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11002.485583606918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1022.4</v>
      </c>
    </row>
    <row r="68" spans="1:6" ht="12.75">
      <c r="A68" t="s">
        <v>27</v>
      </c>
      <c r="B68">
        <v>2803</v>
      </c>
      <c r="C68" t="s">
        <v>66</v>
      </c>
      <c r="D68" s="5">
        <v>0.19</v>
      </c>
      <c r="E68" t="s">
        <v>14</v>
      </c>
      <c r="F68" s="11">
        <f>B68*D68</f>
        <v>532.57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1.01</v>
      </c>
      <c r="E71" t="s">
        <v>14</v>
      </c>
      <c r="F71" s="11">
        <f>B71*D71</f>
        <v>2831.03</v>
      </c>
    </row>
    <row r="72" spans="1:6" ht="12.75">
      <c r="A72" s="4" t="s">
        <v>29</v>
      </c>
      <c r="F72" s="31">
        <f>F68+F71</f>
        <v>3363.6000000000004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1.95</v>
      </c>
      <c r="E75" t="s">
        <v>14</v>
      </c>
      <c r="F75" s="11">
        <f>B75*D75</f>
        <v>5465.849999999999</v>
      </c>
    </row>
    <row r="76" spans="1:6" ht="12.75">
      <c r="A76" s="4" t="s">
        <v>32</v>
      </c>
      <c r="F76" s="8">
        <f>SUM(F75)</f>
        <v>5465.849999999999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36315.69558360692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1950</v>
      </c>
    </row>
    <row r="81" spans="1:6" ht="12.75">
      <c r="A81" s="1"/>
      <c r="B81" s="35" t="s">
        <v>128</v>
      </c>
      <c r="C81" s="35"/>
      <c r="D81" s="1"/>
      <c r="E81" s="54"/>
      <c r="F81" s="55">
        <v>398.1</v>
      </c>
    </row>
    <row r="82" spans="1:6" ht="12.75">
      <c r="A82" s="1"/>
      <c r="B82" s="35" t="s">
        <v>129</v>
      </c>
      <c r="C82" s="35"/>
      <c r="D82" s="1"/>
      <c r="E82" s="54"/>
      <c r="F82" s="55">
        <v>2018.39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40682.185583606915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43556</v>
      </c>
      <c r="C85" s="39">
        <v>-981529</v>
      </c>
      <c r="D85" s="42">
        <f>F43</f>
        <v>36646.138000000006</v>
      </c>
      <c r="E85" s="42">
        <f>F83</f>
        <v>40682.185583606915</v>
      </c>
      <c r="F85" s="43">
        <f>C85+D85-E85</f>
        <v>-985565.0475836069</v>
      </c>
    </row>
    <row r="87" spans="1:6" ht="13.5" thickBot="1">
      <c r="A87" t="s">
        <v>111</v>
      </c>
      <c r="C87" s="51">
        <v>43556</v>
      </c>
      <c r="D87" s="8" t="s">
        <v>112</v>
      </c>
      <c r="E87" s="51">
        <v>43585</v>
      </c>
      <c r="F87" t="s">
        <v>113</v>
      </c>
    </row>
    <row r="88" spans="1:7" ht="13.5" thickBot="1">
      <c r="A88" t="s">
        <v>114</v>
      </c>
      <c r="F88" s="52">
        <f>E85</f>
        <v>40682.185583606915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2019-07-10T05:37:44Z</dcterms:modified>
  <cp:category/>
  <cp:version/>
  <cp:contentType/>
  <cp:contentStatus/>
</cp:coreProperties>
</file>