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<sst xmlns="http://schemas.openxmlformats.org/spreadsheetml/2006/main" count="160" uniqueCount="137">
  <si>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</si>
  <si>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</si>
  <si>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</si>
  <si>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</si>
  <si>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</si>
  <si>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</si>
  <si>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</si>
  <si>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</si>
  <si>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</si>
  <si>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</si>
  <si>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</si>
  <si>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</si>
  <si>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</si>
  <si>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</si>
  <si>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</si>
  <si>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</si>
  <si>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</si>
  <si>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</si>
  <si>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</si>
  <si>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</si>
  <si>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</si>
  <si>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</si>
  <si>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</si>
  <si>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</si>
  <si>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</si>
  <si>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</si>
  <si>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</si>
  <si>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</si>
  <si>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</si>
  <si>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</si>
  <si>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</si>
  <si>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</si>
  <si>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</si>
  <si>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</si>
  <si>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</si>
  <si>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</si>
  <si>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</si>
  <si>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</si>
  <si>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</si>
  <si>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</si>
  <si>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</si>
  <si>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</si>
  <si>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</si>
  <si>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</si>
  <si>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</si>
  <si>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</si>
  <si>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</si>
  <si>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</si>
  <si>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</si>
  <si>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</si>
  <si>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</si>
  <si>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</si>
  <si>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</si>
  <si>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</si>
  <si>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</si>
  <si>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</si>
  <si>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</si>
  <si>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</si>
  <si>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</si>
  <si>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</si>
  <si>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</si>
  <si>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</si>
  <si>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</si>
  <si>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</si>
  <si>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</si>
  <si>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</si>
  <si>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</si>
  <si>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</si>
  <si>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</si>
  <si>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</si>
  <si>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</si>
  <si>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</si>
  <si>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</si>
  <si>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</si>
  <si>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</si>
  <si>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</si>
  <si>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</si>
  <si>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</si>
  <si>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</si>
  <si>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</si>
  <si>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</si>
  <si>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</si>
  <si>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</si>
  <si>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</si>
  <si>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</si>
  <si>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</si>
  <si>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</si>
  <si>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</si>
  <si>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</si>
  <si>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</si>
  <si>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</si>
  <si>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</si>
  <si>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</si>
  <si>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</si>
  <si>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</si>
  <si>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</si>
  <si>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</si>
  <si>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</si>
  <si>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</si>
  <si>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</si>
  <si>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</si>
  <si>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</si>
  <si>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</si>
  <si>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</si>
  <si>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</si>
  <si>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</si>
  <si>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</si>
  <si>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</si>
  <si>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</si>
  <si>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</si>
  <si>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</si>
  <si>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</si>
  <si>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</si>
  <si>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</si>
  <si>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</si>
  <si>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</si>
  <si>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</si>
  <si>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</si>
  <si>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</si>
  <si>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</si>
  <si>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</si>
  <si>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</si>
  <si>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</si>
  <si>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</si>
  <si>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</si>
  <si>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</si>
  <si>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</si>
  <si>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</si>
  <si>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</si>
  <si>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</si>
  <si>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</si>
  <si>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</si>
  <si>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(Спарк,эр-телеком,ростелеком,комстар,видикон)</t>
  </si>
  <si>
    <t>февраля</t>
  </si>
  <si>
    <t>за   февраль  2019 г.</t>
  </si>
  <si>
    <t>ост.на 01.03</t>
  </si>
  <si>
    <t>ремонт швов с вскрытием (договор) кв.29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</si>
</sst>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D53" sqref="D53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3.73</v>
      </c>
      <c r="M11" s="48">
        <f t="shared" si="0"/>
        <v>616.1390802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616.1390802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12.5</v>
      </c>
      <c r="M17" s="48">
        <f t="shared" si="0"/>
        <v>2064.8092500000002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371.665665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22.71</v>
      </c>
      <c r="M20" s="33">
        <f>SUM(M6:M19)</f>
        <v>3751.3454454000002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/>
      <c r="M24" s="32">
        <f>10*388.51</f>
        <v>3885.1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9">L25*126.87*1.302*1.15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48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8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v>54243.97</v>
      </c>
      <c r="J39" s="20">
        <v>16</v>
      </c>
      <c r="K39" s="47"/>
      <c r="L39" s="25"/>
      <c r="M39" s="32">
        <f t="shared" si="1"/>
        <v>0</v>
      </c>
    </row>
    <row r="40" spans="1:13" ht="12.75">
      <c r="A40" t="s">
        <v>7</v>
      </c>
      <c r="F40" s="5">
        <v>52464.03</v>
      </c>
      <c r="J40" s="20"/>
      <c r="K40" s="29" t="s">
        <v>57</v>
      </c>
      <c r="L40" s="28">
        <f>SUM(L24:L37)</f>
        <v>0</v>
      </c>
      <c r="M40" s="33">
        <f>SUM(M24:M39)</f>
        <v>3885.1</v>
      </c>
    </row>
    <row r="41" spans="2:11" ht="12.75">
      <c r="B41" t="s">
        <v>8</v>
      </c>
      <c r="F41" s="9">
        <f>F40/F39</f>
        <v>0.9671863987831274</v>
      </c>
      <c r="K41" s="1" t="s">
        <v>61</v>
      </c>
    </row>
    <row r="42" spans="1:13" ht="12.75">
      <c r="A42" t="s">
        <v>132</v>
      </c>
      <c r="F42" s="5">
        <f>250+400+400+250+105</f>
        <v>1405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53869.03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/>
      <c r="L44" s="25"/>
      <c r="M44" s="25"/>
    </row>
    <row r="45" spans="2:13" ht="12.75">
      <c r="B45" s="1" t="s">
        <v>10</v>
      </c>
      <c r="C45" s="1"/>
      <c r="J45" s="20">
        <v>2</v>
      </c>
      <c r="K45" s="20"/>
      <c r="L45" s="25"/>
      <c r="M45" s="25"/>
    </row>
    <row r="46" spans="10:13" ht="12.75">
      <c r="J46" s="20">
        <v>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5</v>
      </c>
      <c r="K48" s="20"/>
      <c r="L48" s="25"/>
      <c r="M48" s="48"/>
    </row>
    <row r="49" spans="1:13" ht="12.75">
      <c r="A49" s="6" t="s">
        <v>15</v>
      </c>
      <c r="F49" s="5">
        <f>2980*1.202</f>
        <v>3581.96</v>
      </c>
      <c r="J49" s="20">
        <v>6</v>
      </c>
      <c r="K49" s="20"/>
      <c r="L49" s="25"/>
      <c r="M49" s="25"/>
    </row>
    <row r="50" spans="1:13" ht="12.75">
      <c r="A50" s="6" t="s">
        <v>83</v>
      </c>
      <c r="E50" s="5"/>
      <c r="F50" s="5">
        <f>E50*E32</f>
        <v>0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11198.66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2.03</v>
      </c>
      <c r="E53" s="13" t="s">
        <v>14</v>
      </c>
      <c r="F53" s="11">
        <f>E32*D53</f>
        <v>7052.219999999999</v>
      </c>
      <c r="J53" s="20">
        <v>10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7052.219999999999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>
        <v>183454</v>
      </c>
      <c r="D57">
        <v>229360</v>
      </c>
      <c r="E57">
        <v>3474</v>
      </c>
      <c r="F57" s="34">
        <f>C57/D57*E57</f>
        <v>2778.6850191838157</v>
      </c>
      <c r="J57" s="20">
        <v>14</v>
      </c>
      <c r="K57" s="20"/>
      <c r="L57" s="25"/>
      <c r="M57" s="25"/>
    </row>
    <row r="58" spans="1:13" ht="12.75">
      <c r="A58" t="s">
        <v>20</v>
      </c>
      <c r="F58" s="34">
        <f>M20</f>
        <v>3751.3454454000002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3885.1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M77</f>
        <v>0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3474</v>
      </c>
      <c r="C64" t="s">
        <v>13</v>
      </c>
      <c r="D64" s="11">
        <v>0.36</v>
      </c>
      <c r="E64" t="s">
        <v>14</v>
      </c>
      <c r="F64" s="11">
        <f>B64*D64</f>
        <v>1250.6399999999999</v>
      </c>
      <c r="J64" s="20">
        <v>21</v>
      </c>
      <c r="K64" s="20"/>
      <c r="L64" s="25"/>
      <c r="M64" s="25"/>
    </row>
    <row r="65" spans="1:13" ht="12.75">
      <c r="A65" s="53" t="s">
        <v>82</v>
      </c>
      <c r="B65" s="53"/>
      <c r="C65" s="53"/>
      <c r="D65" s="54"/>
      <c r="E65" s="53"/>
      <c r="F65" s="54">
        <v>0</v>
      </c>
      <c r="J65" s="20">
        <v>22</v>
      </c>
      <c r="K65" s="20"/>
      <c r="L65" s="25"/>
      <c r="M65" s="25"/>
    </row>
    <row r="66" spans="1:13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11665.770464583815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3474</v>
      </c>
      <c r="C69" t="s">
        <v>65</v>
      </c>
      <c r="D69" s="5">
        <v>0.17</v>
      </c>
      <c r="E69" t="s">
        <v>14</v>
      </c>
      <c r="F69" s="11">
        <f>B69*D69</f>
        <v>590.58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3474</v>
      </c>
      <c r="C72" t="s">
        <v>13</v>
      </c>
      <c r="D72" s="11">
        <v>0.83</v>
      </c>
      <c r="E72" t="s">
        <v>14</v>
      </c>
      <c r="F72" s="11">
        <f>B72*D72</f>
        <v>2883.42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3474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3474</v>
      </c>
      <c r="C76" t="s">
        <v>13</v>
      </c>
      <c r="D76" s="11">
        <v>2.08</v>
      </c>
      <c r="E76" t="s">
        <v>14</v>
      </c>
      <c r="F76" s="11">
        <f>B76*D76</f>
        <v>7225.92</v>
      </c>
      <c r="J76" s="20">
        <v>33</v>
      </c>
      <c r="K76" s="20"/>
      <c r="L76" s="25"/>
      <c r="M76" s="25"/>
    </row>
    <row r="77" spans="1:13" ht="12.75">
      <c r="A77" s="4" t="s">
        <v>31</v>
      </c>
      <c r="F77" s="8">
        <f>SUM(F76)</f>
        <v>7225.92</v>
      </c>
      <c r="J77" s="20"/>
      <c r="K77" s="20"/>
      <c r="L77" s="30" t="s">
        <v>64</v>
      </c>
      <c r="M77" s="33">
        <f>SUM(M44:M76)</f>
        <v>0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40616.57046458381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2355.761086945861</v>
      </c>
    </row>
    <row r="81" spans="1:6" ht="12.75">
      <c r="A81" s="1"/>
      <c r="B81" s="35" t="s">
        <v>128</v>
      </c>
      <c r="C81" s="35"/>
      <c r="D81" s="1"/>
      <c r="E81" s="59"/>
      <c r="F81" s="60">
        <v>1967.95</v>
      </c>
    </row>
    <row r="82" spans="1:6" ht="12.75">
      <c r="A82" s="1"/>
      <c r="B82" s="35" t="s">
        <v>129</v>
      </c>
      <c r="C82" s="35"/>
      <c r="D82" s="1"/>
      <c r="E82" s="59"/>
      <c r="F82" s="60">
        <v>382.18</v>
      </c>
    </row>
    <row r="83" spans="1:6" ht="12.75">
      <c r="A83" s="1"/>
      <c r="B83" s="35" t="s">
        <v>130</v>
      </c>
      <c r="C83" s="35"/>
      <c r="D83" s="1"/>
      <c r="E83" s="59"/>
      <c r="F83" s="60">
        <v>1935.15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47257.61155152967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43497</v>
      </c>
      <c r="C86" s="39">
        <v>-508534</v>
      </c>
      <c r="D86" s="44">
        <f>F43</f>
        <v>53869.03</v>
      </c>
      <c r="E86" s="44">
        <f>F84</f>
        <v>47257.61155152967</v>
      </c>
      <c r="F86" s="45">
        <f>C86+D86-E86</f>
        <v>-501922.58155152964</v>
      </c>
    </row>
    <row r="88" spans="1:6" ht="13.5" thickBot="1">
      <c r="A88" t="s">
        <v>112</v>
      </c>
      <c r="C88" s="56">
        <v>43497</v>
      </c>
      <c r="D88" s="8" t="s">
        <v>113</v>
      </c>
      <c r="E88" s="56">
        <v>43524</v>
      </c>
      <c r="F88" t="s">
        <v>114</v>
      </c>
    </row>
    <row r="89" spans="1:7" ht="13.5" thickBot="1">
      <c r="A89" t="s">
        <v>115</v>
      </c>
      <c r="F89" s="57">
        <f>E86</f>
        <v>47257.61155152967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2017-08-21T12:54:29Z</cp:lastPrinted>
  <dcterms:created xsi:type="dcterms:W3CDTF">2008-08-18T07:30:19Z</dcterms:created>
  <dcterms:modified xsi:type="dcterms:W3CDTF">2019-05-08T07:02:40Z</dcterms:modified>
  <cp:category/>
  <cp:version/>
  <cp:contentType/>
  <cp:contentStatus/>
</cp:coreProperties>
</file>