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<sst xmlns="http://schemas.openxmlformats.org/spreadsheetml/2006/main" count="164" uniqueCount="141">
  <si>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</si>
  <si>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</si>
  <si>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</si>
  <si>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</si>
  <si>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</si>
  <si>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</si>
  <si>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</si>
  <si>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</si>
  <si>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</si>
  <si>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</si>
  <si>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</si>
  <si>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</si>
  <si>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</si>
  <si>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</si>
  <si>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</si>
  <si>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</si>
  <si>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</si>
  <si>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</si>
  <si>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</si>
  <si>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</si>
  <si>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</si>
  <si>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</si>
  <si>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</si>
  <si>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</si>
  <si>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</si>
  <si>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</si>
  <si>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</si>
  <si>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</si>
  <si>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</si>
  <si>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</si>
  <si>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</si>
  <si>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</si>
  <si>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</si>
  <si>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</si>
  <si>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</si>
  <si>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</si>
  <si>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</si>
  <si>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</si>
  <si>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</si>
  <si>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</si>
  <si>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</si>
  <si>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</si>
  <si>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</si>
  <si>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</si>
  <si>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</si>
  <si>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</si>
  <si>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</si>
  <si>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</si>
  <si>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</si>
  <si>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</si>
  <si>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</si>
  <si>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</si>
  <si>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</si>
  <si>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</si>
  <si>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</si>
  <si>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</si>
  <si>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</si>
  <si>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</si>
  <si>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</si>
  <si>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</si>
  <si>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</si>
  <si>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</si>
  <si>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</si>
  <si>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</si>
  <si>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</si>
  <si>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</si>
  <si>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</si>
  <si>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</si>
  <si>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</si>
  <si>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</si>
  <si>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</si>
  <si>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</si>
  <si>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</si>
  <si>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</si>
  <si>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</si>
  <si>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</si>
  <si>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</si>
  <si>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</si>
  <si>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</si>
  <si>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</si>
  <si>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</si>
  <si>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</si>
  <si>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</si>
  <si>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</si>
  <si>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</si>
  <si>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</si>
  <si>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</si>
  <si>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</si>
  <si>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</si>
  <si>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</si>
  <si>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</si>
  <si>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</si>
  <si>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</si>
  <si>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</si>
  <si>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</si>
  <si>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</si>
  <si>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</si>
  <si>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</si>
  <si>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</si>
  <si>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</si>
  <si>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</si>
  <si>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</si>
  <si>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</si>
  <si>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</si>
  <si>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</si>
  <si>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</si>
  <si>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</si>
  <si>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</si>
  <si>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</si>
  <si>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</si>
  <si>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</si>
  <si>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</si>
  <si>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</si>
  <si>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</si>
  <si>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</si>
  <si>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</si>
  <si>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</si>
  <si>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</si>
  <si>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</si>
  <si>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</si>
  <si>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</si>
  <si>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</si>
  <si>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</si>
  <si>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</si>
  <si>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</si>
  <si>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</si>
  <si>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</si>
  <si>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</si>
  <si>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</si>
  <si>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</si>
  <si>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</si>
  <si>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</si>
  <si>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(Спарк,ростелеком,эр-телеком,видикон)</t>
  </si>
  <si>
    <t>марта</t>
  </si>
  <si>
    <t>за   март  2019 г.</t>
  </si>
  <si>
    <t>ост.на 01.04</t>
  </si>
  <si>
    <t>петля</t>
  </si>
  <si>
    <t>2шт</t>
  </si>
  <si>
    <t>саморез</t>
  </si>
  <si>
    <t>16шт</t>
  </si>
  <si>
    <t>ремонт двери п-д2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</si>
</sst>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9">
      <selection activeCell="L25" sqref="L25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3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449.30249280000004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4.300000000000001</v>
      </c>
      <c r="M20" s="33">
        <f>SUM(M6:M19)</f>
        <v>710.294382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140</v>
      </c>
      <c r="L24" s="48">
        <v>2.63</v>
      </c>
      <c r="M24" s="32">
        <f>L24*126.87*1.302*1.15</f>
        <v>499.60124612999994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5">L25*126.87*1.302*1.15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64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2.63</v>
      </c>
      <c r="M36" s="33">
        <f>SUM(M24:M35)</f>
        <v>499.60124612999994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40546.63-1161.82</f>
        <v>39384.81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31206.32</v>
      </c>
      <c r="J40" s="20">
        <v>1</v>
      </c>
      <c r="K40" s="20" t="s">
        <v>136</v>
      </c>
      <c r="L40" s="25" t="s">
        <v>137</v>
      </c>
      <c r="M40" s="25">
        <f>2*22.21</f>
        <v>44.42</v>
      </c>
    </row>
    <row r="41" spans="2:13" ht="12.75">
      <c r="B41" t="s">
        <v>8</v>
      </c>
      <c r="F41" s="9">
        <f>F40/F39</f>
        <v>0.7923440534561421</v>
      </c>
      <c r="J41" s="20">
        <v>2</v>
      </c>
      <c r="K41" s="20" t="s">
        <v>138</v>
      </c>
      <c r="L41" s="25" t="s">
        <v>139</v>
      </c>
      <c r="M41" s="25">
        <f>16*0.6</f>
        <v>9.6</v>
      </c>
    </row>
    <row r="42" spans="1:13" ht="12.75">
      <c r="A42" t="s">
        <v>132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32361.32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v>0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/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7616.7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2.03</v>
      </c>
      <c r="E53" s="13" t="s">
        <v>14</v>
      </c>
      <c r="F53" s="11">
        <f>E32*D53</f>
        <v>5361.432999999999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0.5</v>
      </c>
      <c r="E54" t="s">
        <v>14</v>
      </c>
      <c r="F54" s="11">
        <f>B54*D54</f>
        <v>339.7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5701.132999999999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184596</v>
      </c>
      <c r="D57">
        <v>229360</v>
      </c>
      <c r="E57">
        <v>2641.1</v>
      </c>
      <c r="F57" s="34">
        <f>C57/D57*E57</f>
        <v>2125.638714684339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710.294382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499.60124612999994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54.02</v>
      </c>
    </row>
    <row r="61" spans="1:6" ht="12.75">
      <c r="A61" t="s">
        <v>22</v>
      </c>
      <c r="F61" s="11">
        <f>M60</f>
        <v>54.02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0.26</v>
      </c>
      <c r="E64" t="s">
        <v>14</v>
      </c>
      <c r="F64" s="11">
        <f>B64*D64</f>
        <v>686.686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4076.240342814339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0.19</v>
      </c>
      <c r="E69" t="s">
        <v>14</v>
      </c>
      <c r="F69" s="11">
        <f>B69*D69</f>
        <v>501.80899999999997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1.13</v>
      </c>
      <c r="E72" t="s">
        <v>14</v>
      </c>
      <c r="F72" s="11">
        <f>B72*D72</f>
        <v>2984.4429999999998</v>
      </c>
    </row>
    <row r="73" spans="1:6" ht="12.75">
      <c r="A73" s="4" t="s">
        <v>29</v>
      </c>
      <c r="F73" s="31">
        <f>F69+F72</f>
        <v>3486.2519999999995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3.23</v>
      </c>
      <c r="E76" t="s">
        <v>14</v>
      </c>
      <c r="F76" s="11">
        <f>B76*D76</f>
        <v>8530.752999999999</v>
      </c>
    </row>
    <row r="77" spans="1:6" ht="12.75">
      <c r="A77" s="4" t="s">
        <v>31</v>
      </c>
      <c r="F77" s="31">
        <f>SUM(F76)</f>
        <v>8530.752999999999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29411.078342814333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1705.8425438832312</v>
      </c>
    </row>
    <row r="81" spans="1:6" ht="12.75">
      <c r="A81" s="1"/>
      <c r="B81" s="35" t="s">
        <v>128</v>
      </c>
      <c r="C81" s="35"/>
      <c r="D81" s="1"/>
      <c r="E81" s="62"/>
      <c r="F81" s="63">
        <f>(1610.65*4)+1610.65</f>
        <v>8053.25</v>
      </c>
    </row>
    <row r="82" spans="1:6" ht="12.75">
      <c r="A82" s="1"/>
      <c r="B82" s="35" t="s">
        <v>129</v>
      </c>
      <c r="C82" s="35"/>
      <c r="D82" s="1"/>
      <c r="E82" s="62"/>
      <c r="F82" s="63">
        <v>290.45</v>
      </c>
    </row>
    <row r="83" spans="1:6" ht="12.75">
      <c r="A83" s="1"/>
      <c r="B83" s="35" t="s">
        <v>130</v>
      </c>
      <c r="C83" s="35"/>
      <c r="D83" s="1"/>
      <c r="E83" s="62"/>
      <c r="F83" s="63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39460.620886697565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43525</v>
      </c>
      <c r="C86" s="39">
        <v>194434</v>
      </c>
      <c r="D86" s="44">
        <f>F43</f>
        <v>32361.32</v>
      </c>
      <c r="E86" s="44">
        <f>F84</f>
        <v>39460.620886697565</v>
      </c>
      <c r="F86" s="45">
        <f>C86+D86-E86</f>
        <v>187334.69911330246</v>
      </c>
    </row>
    <row r="88" spans="1:6" ht="13.5" thickBot="1">
      <c r="A88" t="s">
        <v>112</v>
      </c>
      <c r="C88" s="59">
        <v>43525</v>
      </c>
      <c r="D88" s="8" t="s">
        <v>113</v>
      </c>
      <c r="E88" s="59">
        <v>43555</v>
      </c>
      <c r="F88" t="s">
        <v>114</v>
      </c>
    </row>
    <row r="89" spans="1:7" ht="13.5" thickBot="1">
      <c r="A89" t="s">
        <v>115</v>
      </c>
      <c r="F89" s="60">
        <f>E86</f>
        <v>39460.620886697565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2017-08-21T12:52:14Z</cp:lastPrinted>
  <dcterms:created xsi:type="dcterms:W3CDTF">2008-08-18T07:30:19Z</dcterms:created>
  <dcterms:modified xsi:type="dcterms:W3CDTF">2019-06-04T08:03:40Z</dcterms:modified>
  <cp:category/>
  <cp:version/>
  <cp:contentType/>
  <cp:contentStatus/>
</cp:coreProperties>
</file>