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<sst xmlns="http://schemas.openxmlformats.org/spreadsheetml/2006/main" count="163" uniqueCount="140">
  <si>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</si>
  <si>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</si>
  <si>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</si>
  <si>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</si>
  <si>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</si>
  <si>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</si>
  <si>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</si>
  <si>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</si>
  <si>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</si>
  <si>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</si>
  <si>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</si>
  <si>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</si>
  <si>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</si>
  <si>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</si>
  <si>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</si>
  <si>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</si>
  <si>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</si>
  <si>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</si>
  <si>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</si>
  <si>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</si>
  <si>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</si>
  <si>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</si>
  <si>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</si>
  <si>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</si>
  <si>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</si>
  <si>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</si>
  <si>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</si>
  <si>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</si>
  <si>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</si>
  <si>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</si>
  <si>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</si>
  <si>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</si>
  <si>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</si>
  <si>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</si>
  <si>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</si>
  <si>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</si>
  <si>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</si>
  <si>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</si>
  <si>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</si>
  <si>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</si>
  <si>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</si>
  <si>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</si>
  <si>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</si>
  <si>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</si>
  <si>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</si>
  <si>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</si>
  <si>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</si>
  <si>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</si>
  <si>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</si>
  <si>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</si>
  <si>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</si>
  <si>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</si>
  <si>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</si>
  <si>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</si>
  <si>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</si>
  <si>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</si>
  <si>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</si>
  <si>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</si>
  <si>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</si>
  <si>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</si>
  <si>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</si>
  <si>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</si>
  <si>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</si>
  <si>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</si>
  <si>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</si>
  <si>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</si>
  <si>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</si>
  <si>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</si>
  <si>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</si>
  <si>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</si>
  <si>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</si>
  <si>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</si>
  <si>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</si>
  <si>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</si>
  <si>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</si>
  <si>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</si>
  <si>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</si>
  <si>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</si>
  <si>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</si>
  <si>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</si>
  <si>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</si>
  <si>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</si>
  <si>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</si>
  <si>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</si>
  <si>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</si>
  <si>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</si>
  <si>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</si>
  <si>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</si>
  <si>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</si>
  <si>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</si>
  <si>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</si>
  <si>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</si>
  <si>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</si>
  <si>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</si>
  <si>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</si>
  <si>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</si>
  <si>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</si>
  <si>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</si>
  <si>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</si>
  <si>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</si>
  <si>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</si>
  <si>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</si>
  <si>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</si>
  <si>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</si>
  <si>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</si>
  <si>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</si>
  <si>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</si>
  <si>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</si>
  <si>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</si>
  <si>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</si>
  <si>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</si>
  <si>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</si>
  <si>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</si>
  <si>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</si>
  <si>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</si>
  <si>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</si>
  <si>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</si>
  <si>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</si>
  <si>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</si>
  <si>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</si>
  <si>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</si>
  <si>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</si>
  <si>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</si>
  <si>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</si>
  <si>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</si>
  <si>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</si>
  <si>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</si>
  <si>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</si>
  <si>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</si>
  <si>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</si>
  <si>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</si>
  <si>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</si>
  <si>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</si>
  <si>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декабря</t>
  </si>
  <si>
    <t>за   декабрь  2019 г.</t>
  </si>
  <si>
    <t>ост.на 01.01</t>
  </si>
  <si>
    <t>прочистка канализации</t>
  </si>
  <si>
    <t xml:space="preserve">смена ламп (8шт) </t>
  </si>
  <si>
    <t>лампа</t>
  </si>
  <si>
    <t>8шт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</si>
</sst>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12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497.2060674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71.0294382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178.39951920000004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5.02</v>
      </c>
      <c r="M20" s="33">
        <f>SUM(M6:M19)</f>
        <v>829.2273948000001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v>4.83</v>
      </c>
      <c r="M24" s="32">
        <f>L24*126.87*1.302*1.15</f>
        <v>917.51863833</v>
      </c>
    </row>
    <row r="25" spans="1:13" ht="12.75">
      <c r="A25" t="s">
        <v>106</v>
      </c>
      <c r="J25" s="20">
        <v>2</v>
      </c>
      <c r="K25" s="20" t="s">
        <v>137</v>
      </c>
      <c r="L25" s="46">
        <f>8*0.071</f>
        <v>0.568</v>
      </c>
      <c r="M25" s="32">
        <f>L25*126.87*1.302*1.15</f>
        <v>107.89867216799998</v>
      </c>
    </row>
    <row r="26" spans="1:13" ht="12.75">
      <c r="A26" t="s">
        <v>107</v>
      </c>
      <c r="J26" s="20">
        <v>3</v>
      </c>
      <c r="K26" s="20"/>
      <c r="L26" s="46"/>
      <c r="M26" s="32">
        <f>L26*126.87*1.302*1.15</f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aca="true" t="shared" si="1" ref="M27:M34"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5.398</v>
      </c>
      <c r="M35" s="33">
        <f>SUM(M24:M34)</f>
        <v>1025.417310498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8*25.6</f>
        <v>204.8</v>
      </c>
    </row>
    <row r="40" spans="1:13" ht="12.75">
      <c r="A40" s="2" t="s">
        <v>6</v>
      </c>
      <c r="F40" s="11">
        <v>28229.81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23629.61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0.8370445993083198</v>
      </c>
      <c r="J42" s="20">
        <v>4</v>
      </c>
      <c r="K42" s="20"/>
      <c r="L42" s="25"/>
      <c r="M42" s="25"/>
    </row>
    <row r="43" spans="1:13" ht="12.75">
      <c r="A43" t="s">
        <v>132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24784.61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3418.25*1.302</f>
        <v>4450.5615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1000*1.302</f>
        <v>1302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0.43</v>
      </c>
      <c r="F51" s="59">
        <f>E51*E33</f>
        <v>878.404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6630.9655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0.1</v>
      </c>
      <c r="E55" t="s">
        <v>14</v>
      </c>
      <c r="F55" s="5">
        <f>B55*D55</f>
        <v>64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64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7">
        <v>240839</v>
      </c>
      <c r="D58">
        <v>229360</v>
      </c>
      <c r="E58">
        <v>2042.8</v>
      </c>
      <c r="F58" s="34">
        <f>C58/D58*E58</f>
        <v>2145.037971747471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829.2273948000001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1025.417310498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M65</f>
        <v>204.8</v>
      </c>
      <c r="J62" s="20">
        <v>24</v>
      </c>
      <c r="K62" s="20"/>
      <c r="L62" s="25"/>
      <c r="M62" s="25"/>
    </row>
    <row r="63" spans="1:13" ht="12.75">
      <c r="A63" t="s">
        <v>23</v>
      </c>
      <c r="J63" s="20">
        <v>25</v>
      </c>
      <c r="K63" s="20"/>
      <c r="L63" s="25"/>
      <c r="M63" s="25"/>
    </row>
    <row r="64" spans="1:13" ht="12.75">
      <c r="A64" t="s">
        <v>24</v>
      </c>
      <c r="J64" s="20">
        <v>26</v>
      </c>
      <c r="K64" s="20"/>
      <c r="L64" s="25"/>
      <c r="M64" s="25"/>
    </row>
    <row r="65" spans="1:13" ht="12.75">
      <c r="A65" s="44"/>
      <c r="B65" s="44">
        <v>2042.8</v>
      </c>
      <c r="C65" s="44" t="s">
        <v>13</v>
      </c>
      <c r="D65" s="45">
        <v>0.22</v>
      </c>
      <c r="E65" s="44" t="s">
        <v>14</v>
      </c>
      <c r="F65" s="45">
        <f>B65*D65</f>
        <v>449.416</v>
      </c>
      <c r="J65" s="20"/>
      <c r="K65" s="20"/>
      <c r="L65" s="30" t="s">
        <v>65</v>
      </c>
      <c r="M65" s="33">
        <f>SUM(M39:M64)</f>
        <v>204.8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60" t="s">
        <v>84</v>
      </c>
      <c r="B67" s="60"/>
      <c r="C67" s="60"/>
      <c r="D67" s="61">
        <v>0.32</v>
      </c>
      <c r="E67" s="60"/>
      <c r="F67" s="61">
        <f>D67*E33</f>
        <v>653.696</v>
      </c>
    </row>
    <row r="68" spans="1:6" ht="12.75">
      <c r="A68" s="4" t="s">
        <v>25</v>
      </c>
      <c r="B68" s="10"/>
      <c r="C68" s="10"/>
      <c r="F68" s="31">
        <f>SUM(F58:F67)</f>
        <v>5307.594677045471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0.23</v>
      </c>
      <c r="E70" t="s">
        <v>14</v>
      </c>
      <c r="F70" s="11">
        <f>B70*D70</f>
        <v>469.844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0.91</v>
      </c>
      <c r="E73" t="s">
        <v>14</v>
      </c>
      <c r="F73" s="11">
        <f>B73*D73</f>
        <v>1858.948</v>
      </c>
    </row>
    <row r="74" spans="1:6" ht="12.75">
      <c r="A74" s="4" t="s">
        <v>29</v>
      </c>
      <c r="F74" s="31">
        <f>F70+F73</f>
        <v>2328.792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2.23</v>
      </c>
      <c r="E77" t="s">
        <v>14</v>
      </c>
      <c r="F77" s="11">
        <f>B77*D77</f>
        <v>4555.4439999999995</v>
      </c>
    </row>
    <row r="78" spans="1:6" ht="12.75">
      <c r="A78" s="4" t="s">
        <v>32</v>
      </c>
      <c r="F78" s="31">
        <f>SUM(F77)</f>
        <v>4555.4439999999995</v>
      </c>
    </row>
    <row r="79" spans="1:6" ht="12.75">
      <c r="A79" s="62" t="s">
        <v>78</v>
      </c>
      <c r="B79" s="57"/>
      <c r="C79" s="57"/>
      <c r="D79" s="58">
        <v>2.05</v>
      </c>
      <c r="E79" s="57"/>
      <c r="F79" s="63">
        <f>D79*E33</f>
        <v>4187.74</v>
      </c>
    </row>
    <row r="80" spans="1:8" ht="12.75">
      <c r="A80" s="1" t="s">
        <v>33</v>
      </c>
      <c r="B80" s="1"/>
      <c r="F80" s="31">
        <f>F52+F56+F68+F74+F78+F79</f>
        <v>23074.53617704547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1338.323098268637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25668.649275314106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44166</v>
      </c>
      <c r="C87" s="40">
        <v>-616893</v>
      </c>
      <c r="D87" s="42">
        <f>F44</f>
        <v>24784.61</v>
      </c>
      <c r="E87" s="42">
        <f>F85</f>
        <v>25668.649275314106</v>
      </c>
      <c r="F87" s="43">
        <f>C87+D87-E87</f>
        <v>-617777.0392753141</v>
      </c>
    </row>
    <row r="89" spans="1:6" ht="13.5" thickBot="1">
      <c r="A89" t="s">
        <v>112</v>
      </c>
      <c r="C89" s="49">
        <v>43800</v>
      </c>
      <c r="D89" s="8" t="s">
        <v>113</v>
      </c>
      <c r="E89" s="49">
        <v>43830</v>
      </c>
      <c r="F89" t="s">
        <v>114</v>
      </c>
    </row>
    <row r="90" spans="1:7" ht="13.5" thickBot="1">
      <c r="A90" t="s">
        <v>115</v>
      </c>
      <c r="F90" s="50">
        <f>E87</f>
        <v>25668.649275314106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2020-02-13T12:23:26Z</dcterms:modified>
  <cp:category/>
  <cp:version/>
  <cp:contentType/>
  <cp:contentStatus/>
</cp:coreProperties>
</file>