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<sst xmlns="http://schemas.openxmlformats.org/spreadsheetml/2006/main" count="161" uniqueCount="138">
  <si>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</si>
  <si>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</si>
  <si>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</si>
  <si>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</si>
  <si>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</si>
  <si>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</si>
  <si>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</si>
  <si>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</si>
  <si>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</si>
  <si>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</si>
  <si>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</si>
  <si>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</si>
  <si>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</si>
  <si>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</si>
  <si>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</si>
  <si>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</si>
  <si>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</si>
  <si>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</si>
  <si>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</si>
  <si>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</si>
  <si>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</si>
  <si>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</si>
  <si>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</si>
  <si>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</si>
  <si>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</si>
  <si>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</si>
  <si>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</si>
  <si>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</si>
  <si>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</si>
  <si>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</si>
  <si>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</si>
  <si>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</si>
  <si>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</si>
  <si>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</si>
  <si>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</si>
  <si>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</si>
  <si>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</si>
  <si>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</si>
  <si>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</si>
  <si>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</si>
  <si>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</si>
  <si>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</si>
  <si>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</si>
  <si>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</si>
  <si>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</si>
  <si>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</si>
  <si>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</si>
  <si>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</si>
  <si>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</si>
  <si>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</si>
  <si>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</si>
  <si>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</si>
  <si>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</si>
  <si>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</si>
  <si>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</si>
  <si>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</si>
  <si>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</si>
  <si>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</si>
  <si>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</si>
  <si>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</si>
  <si>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</si>
  <si>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</si>
  <si>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</si>
  <si>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</si>
  <si>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</si>
  <si>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</si>
  <si>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</si>
  <si>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</si>
  <si>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</si>
  <si>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</si>
  <si>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</si>
  <si>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</si>
  <si>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</si>
  <si>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</si>
  <si>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</si>
  <si>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</si>
  <si>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</si>
  <si>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</si>
  <si>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</si>
  <si>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</si>
  <si>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</si>
  <si>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</si>
  <si>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Пескосоляная смесь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</si>
  <si>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</si>
  <si>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</si>
  <si>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</si>
  <si>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</si>
  <si>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</si>
  <si>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</si>
  <si>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</si>
  <si>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</si>
  <si>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</si>
  <si>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</si>
  <si>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</si>
  <si>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</si>
  <si>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</si>
  <si>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</si>
  <si>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</si>
  <si>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</si>
  <si>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</si>
  <si>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</si>
  <si>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</si>
  <si>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</si>
  <si>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</si>
  <si>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</si>
  <si>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</si>
  <si>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</si>
  <si>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</si>
  <si>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</si>
  <si>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</si>
  <si>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</si>
  <si>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</si>
  <si>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</si>
  <si>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</si>
  <si>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</si>
  <si>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</si>
  <si>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</si>
  <si>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</si>
  <si>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</si>
  <si>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</si>
  <si>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</si>
  <si>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</si>
  <si>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</si>
  <si>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</si>
  <si>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</si>
  <si>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</si>
  <si>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</si>
  <si>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</si>
  <si>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</si>
  <si>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</si>
  <si>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</si>
  <si>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</si>
  <si>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февраля</t>
  </si>
  <si>
    <t>за   февраль  2019 г.</t>
  </si>
  <si>
    <t>ост.на 01.03</t>
  </si>
  <si>
    <t xml:space="preserve">смена ламп (21шт) </t>
  </si>
  <si>
    <t>лампа</t>
  </si>
  <si>
    <t>21шт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</si>
</sst>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7">
      <selection activeCell="M43" sqref="M43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2</v>
      </c>
      <c r="K1" t="s">
        <v>67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36</v>
      </c>
      <c r="K3" s="53" t="s">
        <v>61</v>
      </c>
      <c r="L3" s="22" t="s">
        <v>39</v>
      </c>
      <c r="M3" s="22" t="s">
        <v>42</v>
      </c>
    </row>
    <row r="4" spans="5:13" ht="12.75">
      <c r="E4" s="8">
        <v>28</v>
      </c>
      <c r="F4" s="8" t="s">
        <v>132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:13" ht="12.75">
      <c r="A8" t="s">
        <v>90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15</v>
      </c>
      <c r="M17" s="44">
        <f t="shared" si="0"/>
        <v>2477.7711000000004</v>
      </c>
    </row>
    <row r="18" spans="1:13" ht="12.75">
      <c r="A18" t="s">
        <v>100</v>
      </c>
      <c r="J18" s="15" t="s">
        <v>56</v>
      </c>
      <c r="K18" s="26" t="s">
        <v>55</v>
      </c>
      <c r="L18" s="21">
        <v>1.35</v>
      </c>
      <c r="M18" s="44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126</v>
      </c>
      <c r="J20" s="20"/>
      <c r="K20" s="27" t="s">
        <v>58</v>
      </c>
      <c r="L20" s="28">
        <f>SUM(L6:L19)</f>
        <v>16.85</v>
      </c>
      <c r="M20" s="33">
        <f>SUM(M6:M19)</f>
        <v>2783.362869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4">
        <f>0.21*7.1</f>
        <v>1.4909999999999999</v>
      </c>
      <c r="M24" s="32">
        <f>L24*126.87*1.302*1.15</f>
        <v>283.23401444099994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7">L25*126.87*1.302*1.15</f>
        <v>0</v>
      </c>
    </row>
    <row r="26" spans="1:13" ht="12.75">
      <c r="A26" t="s">
        <v>107</v>
      </c>
      <c r="J26" s="20">
        <v>3</v>
      </c>
      <c r="K26" s="20"/>
      <c r="L26" s="44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1.4909999999999999</v>
      </c>
      <c r="M38" s="33">
        <f>SUM(M24:M37)</f>
        <v>283.23401444099994</v>
      </c>
    </row>
    <row r="39" spans="1:11" ht="12.75">
      <c r="A39" s="2" t="s">
        <v>6</v>
      </c>
      <c r="F39" s="11">
        <v>48113.58</v>
      </c>
      <c r="K39" s="1" t="s">
        <v>62</v>
      </c>
    </row>
    <row r="40" spans="1:13" ht="12.75">
      <c r="A40" t="s">
        <v>7</v>
      </c>
      <c r="F40" s="5">
        <v>39453.95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0.820016926614066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131</v>
      </c>
      <c r="F42" s="11">
        <f>250+400+250+(40.9*15.52)+105</f>
        <v>1639.768</v>
      </c>
      <c r="J42" s="20">
        <v>1</v>
      </c>
      <c r="K42" s="20" t="s">
        <v>136</v>
      </c>
      <c r="L42" s="25" t="s">
        <v>137</v>
      </c>
      <c r="M42" s="44">
        <f>21*13.43</f>
        <v>282.03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41093.71799999999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(2200)*1.202</f>
        <v>2644.4</v>
      </c>
      <c r="J49" s="20">
        <v>8</v>
      </c>
      <c r="K49" s="20"/>
      <c r="L49" s="25"/>
      <c r="M49" s="25"/>
    </row>
    <row r="50" spans="1:13" ht="12.75">
      <c r="A50" s="6" t="s">
        <v>82</v>
      </c>
      <c r="E50" s="6"/>
      <c r="F50" s="5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10261.1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2.03</v>
      </c>
      <c r="E53" t="s">
        <v>14</v>
      </c>
      <c r="F53" s="11">
        <f>E32*D53</f>
        <v>5690.089999999999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5690.089999999999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9">
        <v>183454</v>
      </c>
      <c r="D57">
        <v>229360</v>
      </c>
      <c r="E57">
        <v>2803</v>
      </c>
      <c r="F57" s="34">
        <f>C57/D57*E57</f>
        <v>2241.9844872689223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2783.362869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283.23401444099994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282.03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0.36</v>
      </c>
      <c r="E64" t="s">
        <v>14</v>
      </c>
      <c r="F64" s="11">
        <f>B64*D64</f>
        <v>1009.0799999999999</v>
      </c>
      <c r="J64" s="20">
        <v>23</v>
      </c>
      <c r="K64" s="20"/>
      <c r="L64" s="25"/>
      <c r="M64" s="25"/>
    </row>
    <row r="65" spans="1:13" ht="12.75">
      <c r="A65" t="s">
        <v>83</v>
      </c>
      <c r="D65" s="11"/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6599.691370709922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282.03</v>
      </c>
    </row>
    <row r="68" spans="1:6" ht="12.75">
      <c r="A68" t="s">
        <v>27</v>
      </c>
      <c r="B68">
        <v>2803</v>
      </c>
      <c r="C68" t="s">
        <v>66</v>
      </c>
      <c r="D68" s="5">
        <v>0.17</v>
      </c>
      <c r="E68" t="s">
        <v>14</v>
      </c>
      <c r="F68" s="11">
        <f>B68*D68</f>
        <v>476.51000000000005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0.83</v>
      </c>
      <c r="E71" t="s">
        <v>14</v>
      </c>
      <c r="F71" s="11">
        <f>B71*D71</f>
        <v>2326.49</v>
      </c>
    </row>
    <row r="72" spans="1:6" ht="12.75">
      <c r="A72" s="4" t="s">
        <v>29</v>
      </c>
      <c r="F72" s="31">
        <f>F68+F71</f>
        <v>2803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2.08</v>
      </c>
      <c r="E75" t="s">
        <v>14</v>
      </c>
      <c r="F75" s="11">
        <f>B75*D75</f>
        <v>5830.24</v>
      </c>
    </row>
    <row r="76" spans="1:6" ht="12.75">
      <c r="A76" s="4" t="s">
        <v>32</v>
      </c>
      <c r="F76" s="8">
        <f>SUM(F75)</f>
        <v>5830.24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33</v>
      </c>
      <c r="B78" s="1"/>
      <c r="F78" s="31">
        <f>F51+F55+F66+F72+F76+F77</f>
        <v>31184.121370709923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127</v>
      </c>
      <c r="C80" s="35"/>
      <c r="D80" s="1"/>
      <c r="E80" s="54"/>
      <c r="F80" s="55">
        <v>2052.6</v>
      </c>
    </row>
    <row r="81" spans="1:6" ht="12.75">
      <c r="A81" s="1"/>
      <c r="B81" s="35" t="s">
        <v>128</v>
      </c>
      <c r="C81" s="35"/>
      <c r="D81" s="1"/>
      <c r="E81" s="54"/>
      <c r="F81" s="55">
        <v>398.1</v>
      </c>
    </row>
    <row r="82" spans="1:6" ht="12.75">
      <c r="A82" s="1"/>
      <c r="B82" s="35" t="s">
        <v>129</v>
      </c>
      <c r="C82" s="35"/>
      <c r="D82" s="1"/>
      <c r="E82" s="54"/>
      <c r="F82" s="55">
        <v>2018.39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35653.21137070992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43497</v>
      </c>
      <c r="C85" s="39">
        <v>-989576</v>
      </c>
      <c r="D85" s="42">
        <f>F43</f>
        <v>41093.71799999999</v>
      </c>
      <c r="E85" s="42">
        <f>F83</f>
        <v>35653.21137070992</v>
      </c>
      <c r="F85" s="43">
        <f>C85+D85-E85</f>
        <v>-984135.4933707099</v>
      </c>
    </row>
    <row r="87" spans="1:6" ht="13.5" thickBot="1">
      <c r="A87" t="s">
        <v>111</v>
      </c>
      <c r="C87" s="51">
        <v>43497</v>
      </c>
      <c r="D87" s="8" t="s">
        <v>112</v>
      </c>
      <c r="E87" s="51">
        <v>43524</v>
      </c>
      <c r="F87" t="s">
        <v>113</v>
      </c>
    </row>
    <row r="88" spans="1:7" ht="13.5" thickBot="1">
      <c r="A88" t="s">
        <v>114</v>
      </c>
      <c r="F88" s="52">
        <f>E85</f>
        <v>35653.21137070992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2017-08-21T12:53:17Z</cp:lastPrinted>
  <dcterms:created xsi:type="dcterms:W3CDTF">2008-08-18T07:30:19Z</dcterms:created>
  <dcterms:modified xsi:type="dcterms:W3CDTF">2019-05-08T08:59:00Z</dcterms:modified>
  <cp:category/>
  <cp:version/>
  <cp:contentType/>
  <cp:contentStatus/>
</cp:coreProperties>
</file>