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<sst xmlns="http://schemas.openxmlformats.org/spreadsheetml/2006/main" count="170" uniqueCount="146">
  <si>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</si>
  <si>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</si>
  <si>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</si>
  <si>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</si>
  <si>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</si>
  <si>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</si>
  <si>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</si>
  <si>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</si>
  <si>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</si>
  <si>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</si>
  <si>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</si>
  <si>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</si>
  <si>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</si>
  <si>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</si>
  <si>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</si>
  <si>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</si>
  <si>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</si>
  <si>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</si>
  <si>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</si>
  <si>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</si>
  <si>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</si>
  <si>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</si>
  <si>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</si>
  <si>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</si>
  <si>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</si>
  <si>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</si>
  <si>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</si>
  <si>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</si>
  <si>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</si>
  <si>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</si>
  <si>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</si>
  <si>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</si>
  <si>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</si>
  <si>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</si>
  <si>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</si>
  <si>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</si>
  <si>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</si>
  <si>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</si>
  <si>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</si>
  <si>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</si>
  <si>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</si>
  <si>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</si>
  <si>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</si>
  <si>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</si>
  <si>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</si>
  <si>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</si>
  <si>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</si>
  <si>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</si>
  <si>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</si>
  <si>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</si>
  <si>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</si>
  <si>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</si>
  <si>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</si>
  <si>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</si>
  <si>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</si>
  <si>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</si>
  <si>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</si>
  <si>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</si>
  <si>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</si>
  <si>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</si>
  <si>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</si>
  <si>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</si>
  <si>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</si>
  <si>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</si>
  <si>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</si>
  <si>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</si>
  <si>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</si>
  <si>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</si>
  <si>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</si>
  <si>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</si>
  <si>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</si>
  <si>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</si>
  <si>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</si>
  <si>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</si>
  <si>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</si>
  <si>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</si>
  <si>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</si>
  <si>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</si>
  <si>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</si>
  <si>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</si>
  <si>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</si>
  <si>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</si>
  <si>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</si>
  <si>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</si>
  <si>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</si>
  <si>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</si>
  <si>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</si>
  <si>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</si>
  <si>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</si>
  <si>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</si>
  <si>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</si>
  <si>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</si>
  <si>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</si>
  <si>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</si>
  <si>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</si>
  <si>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</si>
  <si>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</si>
  <si>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</si>
  <si>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</si>
  <si>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</si>
  <si>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</si>
  <si>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</si>
  <si>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</si>
  <si>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</si>
  <si>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</si>
  <si>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</si>
  <si>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</si>
  <si>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</si>
  <si>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</si>
  <si>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</si>
  <si>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</si>
  <si>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</si>
  <si>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</si>
  <si>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</si>
  <si>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</si>
  <si>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</si>
  <si>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</si>
  <si>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</si>
  <si>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</si>
  <si>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</si>
  <si>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</si>
  <si>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</si>
  <si>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</si>
  <si>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</si>
  <si>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</si>
  <si>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</si>
  <si>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</si>
  <si>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</si>
  <si>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</si>
  <si>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</si>
  <si>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</si>
  <si>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</si>
  <si>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ноября</t>
  </si>
  <si>
    <t>за   ноябрь  2019 г.</t>
  </si>
  <si>
    <t>ост.на 01.12</t>
  </si>
  <si>
    <t>смена ламп (34шт) п-д1,2,3</t>
  </si>
  <si>
    <t>лампа</t>
  </si>
  <si>
    <t>34шт</t>
  </si>
  <si>
    <t>смена светильника (1шт) п-д1</t>
  </si>
  <si>
    <t>светильник</t>
  </si>
  <si>
    <t>1шт</t>
  </si>
  <si>
    <t>провод</t>
  </si>
  <si>
    <t>1мп</t>
  </si>
  <si>
    <t>дюбель</t>
  </si>
  <si>
    <t>2шт</t>
  </si>
  <si>
    <t>саморез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</si>
</sst>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D75" sqref="D7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11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1.85</v>
      </c>
      <c r="M20" s="33">
        <f>SUM(M6:M19)</f>
        <v>305.59176900000006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f>0.34*11.74</f>
        <v>3.9916000000000005</v>
      </c>
      <c r="M24" s="32">
        <f>L24*126.87*1.302*1.15</f>
        <v>758.2541194116002</v>
      </c>
    </row>
    <row r="25" spans="1:13" ht="12.75">
      <c r="A25" t="s">
        <v>106</v>
      </c>
      <c r="J25" s="20">
        <v>2</v>
      </c>
      <c r="K25" s="20" t="s">
        <v>138</v>
      </c>
      <c r="L25" s="44">
        <v>0.89</v>
      </c>
      <c r="M25" s="32">
        <f aca="true" t="shared" si="1" ref="M25:M37">L25*126.87*1.302*1.15</f>
        <v>169.06658139</v>
      </c>
    </row>
    <row r="26" spans="1:13" ht="12.75">
      <c r="A26" t="s">
        <v>107</v>
      </c>
      <c r="J26" s="20">
        <v>3</v>
      </c>
      <c r="K26" s="20"/>
      <c r="L26" s="44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4.881600000000001</v>
      </c>
      <c r="M38" s="33">
        <f>SUM(M24:M37)</f>
        <v>927.3207008016002</v>
      </c>
    </row>
    <row r="39" spans="1:11" ht="12.75">
      <c r="A39" s="2" t="s">
        <v>6</v>
      </c>
      <c r="F39" s="11">
        <v>43807.69</v>
      </c>
      <c r="K39" s="1" t="s">
        <v>62</v>
      </c>
    </row>
    <row r="40" spans="1:13" ht="12.75">
      <c r="A40" t="s">
        <v>7</v>
      </c>
      <c r="F40" s="5">
        <v>45586.41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1.0406029169764486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136</v>
      </c>
      <c r="L42" s="25" t="s">
        <v>137</v>
      </c>
      <c r="M42" s="44">
        <f>34*11.74</f>
        <v>399.16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47226.178</v>
      </c>
      <c r="J43" s="20">
        <v>2</v>
      </c>
      <c r="K43" s="20" t="s">
        <v>139</v>
      </c>
      <c r="L43" s="25" t="s">
        <v>140</v>
      </c>
      <c r="M43" s="25">
        <v>296.95</v>
      </c>
    </row>
    <row r="44" spans="10:13" ht="12.75">
      <c r="J44" s="20">
        <v>3</v>
      </c>
      <c r="K44" s="20" t="s">
        <v>141</v>
      </c>
      <c r="L44" s="25" t="s">
        <v>142</v>
      </c>
      <c r="M44" s="25">
        <v>44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144</v>
      </c>
      <c r="M45" s="25">
        <f>2*0.71</f>
        <v>1.42</v>
      </c>
    </row>
    <row r="46" spans="10:13" ht="12.75">
      <c r="J46" s="20">
        <v>5</v>
      </c>
      <c r="K46" s="20" t="s">
        <v>145</v>
      </c>
      <c r="L46" s="25" t="s">
        <v>144</v>
      </c>
      <c r="M46" s="25">
        <f>2*0.85</f>
        <v>1.7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5850*1.302</f>
        <v>7616.7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2325.5*1.302</f>
        <v>3027.801</v>
      </c>
      <c r="J49" s="20">
        <v>8</v>
      </c>
      <c r="K49" s="20"/>
      <c r="L49" s="25"/>
      <c r="M49" s="25"/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10644.501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9">
        <v>241830</v>
      </c>
      <c r="D57">
        <v>229360</v>
      </c>
      <c r="E57">
        <v>2803</v>
      </c>
      <c r="F57" s="34">
        <f>C57/D57*E57</f>
        <v>2955.395404604116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305.59176900000006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927.3207008016002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2*600*1.302</f>
        <v>1562.4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743.23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0.38</v>
      </c>
      <c r="E64" t="s">
        <v>14</v>
      </c>
      <c r="F64" s="11">
        <f>B64*D64</f>
        <v>1065.14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7559.077874405716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743.23</v>
      </c>
    </row>
    <row r="68" spans="1:6" ht="12.75">
      <c r="A68" t="s">
        <v>27</v>
      </c>
      <c r="B68">
        <v>2803</v>
      </c>
      <c r="C68" t="s">
        <v>66</v>
      </c>
      <c r="D68" s="5">
        <v>0.23</v>
      </c>
      <c r="E68" t="s">
        <v>14</v>
      </c>
      <c r="F68" s="11">
        <f>B68*D68</f>
        <v>644.69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0.81</v>
      </c>
      <c r="E71" t="s">
        <v>14</v>
      </c>
      <c r="F71" s="11">
        <f>B71*D71</f>
        <v>2270.4300000000003</v>
      </c>
    </row>
    <row r="72" spans="1:6" ht="12.75">
      <c r="A72" s="4" t="s">
        <v>29</v>
      </c>
      <c r="F72" s="31">
        <f>F68+F71</f>
        <v>2915.1200000000003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2.34</v>
      </c>
      <c r="E75" t="s">
        <v>14</v>
      </c>
      <c r="F75" s="11">
        <f>B75*D75</f>
        <v>6559.0199999999995</v>
      </c>
    </row>
    <row r="76" spans="1:6" ht="12.75">
      <c r="A76" s="4" t="s">
        <v>32</v>
      </c>
      <c r="F76" s="8">
        <f>SUM(F75)</f>
        <v>6559.0199999999995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27677.718874405717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2012.5</v>
      </c>
    </row>
    <row r="81" spans="1:6" ht="12.75">
      <c r="A81" s="1"/>
      <c r="B81" s="35" t="s">
        <v>128</v>
      </c>
      <c r="C81" s="35"/>
      <c r="D81" s="1"/>
      <c r="E81" s="54"/>
      <c r="F81" s="55">
        <v>407.1</v>
      </c>
    </row>
    <row r="82" spans="1:6" ht="12.75">
      <c r="A82" s="1"/>
      <c r="B82" s="35" t="s">
        <v>129</v>
      </c>
      <c r="C82" s="35"/>
      <c r="D82" s="1"/>
      <c r="E82" s="54"/>
      <c r="F82" s="55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32223.378874405716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43770</v>
      </c>
      <c r="C85" s="39">
        <v>-993187</v>
      </c>
      <c r="D85" s="42">
        <f>F43</f>
        <v>47226.178</v>
      </c>
      <c r="E85" s="42">
        <f>F83</f>
        <v>32223.378874405716</v>
      </c>
      <c r="F85" s="43">
        <f>C85+D85-E85</f>
        <v>-978184.2008744058</v>
      </c>
    </row>
    <row r="87" spans="1:6" ht="13.5" thickBot="1">
      <c r="A87" t="s">
        <v>111</v>
      </c>
      <c r="C87" s="51">
        <v>43770</v>
      </c>
      <c r="D87" s="8" t="s">
        <v>112</v>
      </c>
      <c r="E87" s="51">
        <v>43799</v>
      </c>
      <c r="F87" t="s">
        <v>113</v>
      </c>
    </row>
    <row r="88" spans="1:7" ht="13.5" thickBot="1">
      <c r="A88" t="s">
        <v>114</v>
      </c>
      <c r="F88" s="52">
        <f>E85</f>
        <v>32223.378874405716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2020-01-23T11:35:21Z</dcterms:modified>
  <cp:category/>
  <cp:version/>
  <cp:contentType/>
  <cp:contentStatus/>
</cp:coreProperties>
</file>