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<sst xmlns="http://schemas.openxmlformats.org/spreadsheetml/2006/main" count="165" uniqueCount="142">
  <si>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</si>
  <si>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</si>
  <si>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</si>
  <si>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</si>
  <si>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</si>
  <si>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</si>
  <si>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</si>
  <si>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</si>
  <si>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</si>
  <si>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</si>
  <si>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</si>
  <si>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</si>
  <si>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</si>
  <si>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</si>
  <si>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</si>
  <si>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</si>
  <si>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</si>
  <si>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</si>
  <si>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</si>
  <si>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</si>
  <si>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</si>
  <si>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</si>
  <si>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</si>
  <si>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</si>
  <si>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</si>
  <si>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</si>
  <si>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</si>
  <si>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</si>
  <si>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</si>
  <si>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</si>
  <si>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</si>
  <si>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</si>
  <si>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</si>
  <si>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</si>
  <si>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</si>
  <si>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</si>
  <si>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</si>
  <si>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</si>
  <si>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</si>
  <si>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</si>
  <si>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</si>
  <si>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</si>
  <si>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</si>
  <si>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</si>
  <si>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</si>
  <si>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</si>
  <si>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</si>
  <si>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</si>
  <si>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</si>
  <si>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</si>
  <si>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</si>
  <si>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</si>
  <si>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</si>
  <si>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</si>
  <si>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</si>
  <si>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</si>
  <si>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</si>
  <si>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</si>
  <si>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</si>
  <si>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</si>
  <si>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</si>
  <si>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</si>
  <si>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</si>
  <si>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</si>
  <si>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</si>
  <si>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</si>
  <si>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</si>
  <si>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</si>
  <si>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</si>
  <si>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</si>
  <si>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</si>
  <si>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</si>
  <si>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</si>
  <si>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</si>
  <si>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</si>
  <si>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</si>
  <si>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</si>
  <si>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</si>
  <si>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</si>
  <si>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</si>
  <si>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</si>
  <si>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</si>
  <si>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</si>
  <si>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</si>
  <si>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</si>
  <si>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</si>
  <si>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</si>
  <si>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</si>
  <si>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</si>
  <si>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</si>
  <si>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</si>
  <si>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</si>
  <si>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</si>
  <si>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</si>
  <si>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</si>
  <si>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</si>
  <si>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</si>
  <si>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</si>
  <si>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</si>
  <si>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</si>
  <si>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</si>
  <si>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</si>
  <si>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</si>
  <si>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</si>
  <si>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</si>
  <si>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</si>
  <si>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</si>
  <si>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</si>
  <si>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</si>
  <si>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</si>
  <si>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</si>
  <si>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</si>
  <si>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</si>
  <si>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</si>
  <si>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</si>
  <si>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</si>
  <si>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</si>
  <si>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</si>
  <si>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</si>
  <si>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</si>
  <si>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</si>
  <si>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</si>
  <si>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</si>
  <si>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</si>
  <si>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</si>
  <si>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</si>
  <si>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</si>
  <si>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</si>
  <si>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</si>
  <si>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</si>
  <si>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</si>
  <si>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</si>
  <si>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</si>
  <si>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</si>
  <si>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</si>
  <si>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</si>
  <si>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вышка</t>
  </si>
  <si>
    <t>0,5ч.</t>
  </si>
  <si>
    <t>спил дерева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</si>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</sst>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1329.7371570000003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50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13.65</v>
      </c>
      <c r="M20" s="34">
        <f>SUM(M6:M19)</f>
        <v>2254.771701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47">
        <v>1</v>
      </c>
      <c r="M24" s="33">
        <f aca="true" t="shared" si="1" ref="M24:M36">L24*126.87*1.15*1.302</f>
        <v>189.962451</v>
      </c>
    </row>
    <row r="25" spans="1:13" ht="12.75">
      <c r="A25" t="s">
        <v>107</v>
      </c>
      <c r="J25" s="20">
        <v>2</v>
      </c>
      <c r="K25" s="20" t="s">
        <v>139</v>
      </c>
      <c r="L25" s="47">
        <v>0.28</v>
      </c>
      <c r="M25" s="33">
        <f t="shared" si="1"/>
        <v>53.18948628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1.28</v>
      </c>
      <c r="M37" s="34">
        <f>SUM(M24:M36)</f>
        <v>243.15193727999997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43521.92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44788.11</v>
      </c>
      <c r="J41" s="20">
        <v>1</v>
      </c>
      <c r="K41" s="20" t="s">
        <v>136</v>
      </c>
      <c r="L41" s="25" t="s">
        <v>137</v>
      </c>
      <c r="M41" s="25">
        <v>650</v>
      </c>
    </row>
    <row r="42" spans="2:15" ht="12.75">
      <c r="B42" t="s">
        <v>8</v>
      </c>
      <c r="F42" s="9">
        <f>F41/F40</f>
        <v>1.0290931558166552</v>
      </c>
      <c r="J42" s="20">
        <v>2</v>
      </c>
      <c r="K42" s="20" t="s">
        <v>140</v>
      </c>
      <c r="L42" s="25" t="s">
        <v>141</v>
      </c>
      <c r="M42" s="25">
        <f>4*11.6</f>
        <v>46.4</v>
      </c>
      <c r="N42" s="26"/>
      <c r="O42" s="53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45838.11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10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6895.900000000001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6624.258000000001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6624.258000000001</v>
      </c>
      <c r="J57" s="20"/>
      <c r="K57" s="20"/>
      <c r="L57" s="31" t="s">
        <v>64</v>
      </c>
      <c r="M57" s="28">
        <f>SUM(M41:M56)</f>
        <v>696.4</v>
      </c>
    </row>
    <row r="58" spans="1:2" ht="12.75">
      <c r="A58" s="4" t="s">
        <v>18</v>
      </c>
      <c r="B58" s="4"/>
    </row>
    <row r="59" spans="1:6" ht="12.75">
      <c r="A59" t="s">
        <v>19</v>
      </c>
      <c r="C59" s="52">
        <v>233902</v>
      </c>
      <c r="D59">
        <v>229360</v>
      </c>
      <c r="E59">
        <v>2983.9</v>
      </c>
      <c r="F59" s="35">
        <f>C59/D59*E59</f>
        <v>3042.98996250436</v>
      </c>
    </row>
    <row r="60" spans="1:6" ht="12.75">
      <c r="A60" t="s">
        <v>20</v>
      </c>
      <c r="F60" s="35">
        <f>M20</f>
        <v>2254.771701</v>
      </c>
    </row>
    <row r="61" spans="1:6" ht="12.75">
      <c r="A61" t="s">
        <v>21</v>
      </c>
      <c r="F61" s="11">
        <f>M37</f>
        <v>243.15193727999997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M57</f>
        <v>696.4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0.44</v>
      </c>
      <c r="E66" t="s">
        <v>14</v>
      </c>
      <c r="F66" s="11">
        <f>B66*D66</f>
        <v>1312.916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7550.22960078436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0.19</v>
      </c>
      <c r="E71" t="s">
        <v>14</v>
      </c>
      <c r="F71" s="11">
        <f>B71*D71</f>
        <v>566.941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1.01</v>
      </c>
      <c r="E74" t="s">
        <v>14</v>
      </c>
      <c r="F74" s="11">
        <f>B74*D74</f>
        <v>3013.739</v>
      </c>
    </row>
    <row r="75" spans="1:6" ht="12.75">
      <c r="A75" s="4" t="s">
        <v>29</v>
      </c>
      <c r="F75" s="32">
        <f>F71+F74</f>
        <v>3580.6800000000003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1.95</v>
      </c>
      <c r="E78" t="s">
        <v>14</v>
      </c>
      <c r="F78" s="11">
        <f>B78*D78</f>
        <v>5818.6050000000005</v>
      </c>
    </row>
    <row r="79" spans="1:6" ht="12.75">
      <c r="A79" s="4" t="s">
        <v>31</v>
      </c>
      <c r="F79" s="32">
        <f>SUM(F78)</f>
        <v>5818.6050000000005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30469.67260078436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1767.2410108454928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1664.3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238.66</v>
      </c>
      <c r="I84" s="7"/>
    </row>
    <row r="85" spans="1:9" ht="12.75">
      <c r="A85" s="1"/>
      <c r="B85" s="36" t="s">
        <v>131</v>
      </c>
      <c r="C85" s="36"/>
      <c r="D85" s="1"/>
      <c r="E85" s="57"/>
      <c r="F85" s="58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34139.87361162986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43556</v>
      </c>
      <c r="C88" s="40">
        <v>-1913</v>
      </c>
      <c r="D88" s="43">
        <f>F44</f>
        <v>45838.11</v>
      </c>
      <c r="E88" s="43">
        <f>F86</f>
        <v>34139.87361162986</v>
      </c>
      <c r="F88" s="44">
        <f>C88+D88-E88</f>
        <v>9785.23638837014</v>
      </c>
    </row>
    <row r="90" spans="1:6" ht="13.5" thickBot="1">
      <c r="A90" t="s">
        <v>112</v>
      </c>
      <c r="C90" s="55">
        <v>43556</v>
      </c>
      <c r="D90" s="8" t="s">
        <v>113</v>
      </c>
      <c r="E90" s="55">
        <v>43585</v>
      </c>
      <c r="F90" t="s">
        <v>114</v>
      </c>
    </row>
    <row r="91" spans="1:7" ht="13.5" thickBot="1">
      <c r="A91" t="s">
        <v>115</v>
      </c>
      <c r="F91" s="56">
        <f>E88</f>
        <v>34139.87361162986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2019-07-10T08:23:36Z</dcterms:modified>
  <cp:category/>
  <cp:version/>
  <cp:contentType/>
  <cp:contentStatus/>
</cp:coreProperties>
</file>