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<sst xmlns="http://schemas.openxmlformats.org/spreadsheetml/2006/main" count="161" uniqueCount="138">
  <si>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</si>
  <si>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</si>
  <si>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</si>
  <si>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</si>
  <si>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</si>
  <si>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</si>
  <si>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</si>
  <si>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</si>
  <si>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</si>
  <si>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</si>
  <si>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</si>
  <si>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</si>
  <si>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</si>
  <si>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</si>
  <si>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</si>
  <si>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</si>
  <si>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</si>
  <si>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</si>
  <si>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</si>
  <si>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</si>
  <si>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</si>
  <si>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</si>
  <si>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</si>
  <si>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</si>
  <si>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</si>
  <si>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</si>
  <si>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</si>
  <si>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</si>
  <si>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</si>
  <si>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</si>
  <si>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</si>
  <si>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</si>
  <si>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</si>
  <si>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</si>
  <si>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</si>
  <si>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</si>
  <si>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</si>
  <si>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</si>
  <si>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</si>
  <si>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</si>
  <si>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</si>
  <si>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</si>
  <si>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</si>
  <si>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</si>
  <si>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</si>
  <si>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</si>
  <si>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</si>
  <si>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</si>
  <si>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</si>
  <si>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</si>
  <si>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</si>
  <si>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</si>
  <si>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</si>
  <si>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</si>
  <si>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</si>
  <si>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</si>
  <si>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</si>
  <si>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</si>
  <si>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</si>
  <si>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</si>
  <si>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</si>
  <si>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</si>
  <si>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</si>
  <si>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</si>
  <si>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</si>
  <si>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</si>
  <si>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</si>
  <si>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</si>
  <si>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</si>
  <si>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</si>
  <si>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</si>
  <si>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</si>
  <si>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</si>
  <si>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</si>
  <si>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</si>
  <si>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</si>
  <si>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</si>
  <si>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</si>
  <si>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</si>
  <si>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</si>
  <si>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</si>
  <si>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</si>
  <si>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</si>
  <si>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</si>
  <si>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</si>
  <si>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</si>
  <si>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</si>
  <si>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</si>
  <si>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</si>
  <si>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</si>
  <si>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</si>
  <si>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</si>
  <si>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</si>
  <si>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</si>
  <si>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</si>
  <si>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</si>
  <si>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</si>
  <si>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</si>
  <si>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</si>
  <si>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</si>
  <si>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</si>
  <si>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</si>
  <si>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</si>
  <si>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</si>
  <si>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</si>
  <si>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</si>
  <si>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</si>
  <si>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</si>
  <si>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</si>
  <si>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</si>
  <si>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</si>
  <si>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</si>
  <si>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</si>
  <si>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</si>
  <si>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</si>
  <si>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</si>
  <si>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</si>
  <si>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</si>
  <si>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</si>
  <si>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</si>
  <si>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</si>
  <si>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</si>
  <si>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</si>
  <si>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</si>
  <si>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</si>
  <si>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</si>
  <si>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</si>
  <si>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</si>
  <si>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</si>
  <si>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</si>
  <si>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</si>
  <si>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</si>
  <si>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</si>
  <si>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</si>
  <si>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</si>
  <si>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(2шт) п-д2,3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</si>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</sst>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L6*126.87*1.302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574.8428952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4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22.21</v>
      </c>
      <c r="M20" s="33">
        <f>SUM(M6:M19)</f>
        <v>3668.7530754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1">
        <f>0.02*7.1</f>
        <v>0.142</v>
      </c>
      <c r="M24" s="55">
        <f>L24*126.87*1.302*1.15</f>
        <v>26.974668041999994</v>
      </c>
    </row>
    <row r="25" spans="1:13" ht="12.75">
      <c r="A25" t="s">
        <v>106</v>
      </c>
      <c r="J25" s="20">
        <v>2</v>
      </c>
      <c r="K25" s="58"/>
      <c r="L25" s="44"/>
      <c r="M25" s="55">
        <f aca="true" t="shared" si="1" ref="M25:M38">L25*126.87*1.302*1.15</f>
        <v>0</v>
      </c>
    </row>
    <row r="26" spans="1:13" ht="12.75">
      <c r="A26" t="s">
        <v>107</v>
      </c>
      <c r="J26" s="20">
        <v>3</v>
      </c>
      <c r="K26" s="58"/>
      <c r="L26" s="62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0.142</v>
      </c>
      <c r="M39" s="33">
        <f>SUM(M24:M38)</f>
        <v>26.974668041999994</v>
      </c>
    </row>
    <row r="40" spans="1:11" ht="12.75">
      <c r="A40" s="2" t="s">
        <v>6</v>
      </c>
      <c r="F40" s="11">
        <f>50343.69+62.42</f>
        <v>50406.11</v>
      </c>
      <c r="K40" s="1" t="s">
        <v>62</v>
      </c>
    </row>
    <row r="41" spans="1:13" ht="12.75">
      <c r="A41" t="s">
        <v>7</v>
      </c>
      <c r="F41" s="5">
        <v>41270.47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0.8187592734293522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7">
        <f>2*13.43</f>
        <v>26.86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42170.47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6337.862999999999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6337.862999999999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183454</v>
      </c>
      <c r="D58">
        <v>229360</v>
      </c>
      <c r="E58">
        <v>3122.1</v>
      </c>
      <c r="F58" s="34">
        <f>C58/D58*E58</f>
        <v>2497.21718433903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3668.7530754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26.974668041999994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26.86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0.36</v>
      </c>
      <c r="E65" s="63" t="s">
        <v>14</v>
      </c>
      <c r="F65" s="64">
        <f>B65*D65</f>
        <v>1123.956</v>
      </c>
      <c r="J65" s="20"/>
      <c r="K65" s="20"/>
      <c r="L65" s="31" t="s">
        <v>65</v>
      </c>
      <c r="M65" s="28">
        <f>SUM(M43:M64)</f>
        <v>26.86</v>
      </c>
    </row>
    <row r="66" spans="1:13" s="51" customFormat="1" ht="12.75">
      <c r="A66" s="63" t="s">
        <v>77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7343.76092778103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0.17</v>
      </c>
      <c r="E70" t="s">
        <v>14</v>
      </c>
      <c r="F70" s="11">
        <f>B70*D70</f>
        <v>530.7570000000001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0.83</v>
      </c>
      <c r="E73" t="s">
        <v>14</v>
      </c>
      <c r="F73" s="11">
        <f>B73*D73</f>
        <v>2591.343</v>
      </c>
    </row>
    <row r="74" spans="1:6" ht="12.75">
      <c r="A74" s="4" t="s">
        <v>29</v>
      </c>
      <c r="F74" s="32">
        <f>F70+F73</f>
        <v>3122.1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2.08</v>
      </c>
      <c r="E77" t="s">
        <v>14</v>
      </c>
      <c r="F77" s="11">
        <f>B77*D77</f>
        <v>6493.968</v>
      </c>
    </row>
    <row r="78" spans="1:6" ht="12.75">
      <c r="A78" s="4" t="s">
        <v>32</v>
      </c>
      <c r="F78" s="32">
        <f>SUM(F77)</f>
        <v>6493.968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32837.591927781024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1904.5803318112992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v>1544.74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275.22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38081.12225959232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43497</v>
      </c>
      <c r="C87" s="39">
        <v>-116990</v>
      </c>
      <c r="D87" s="42">
        <f>F44</f>
        <v>42170.47</v>
      </c>
      <c r="E87" s="42">
        <f>F85</f>
        <v>38081.12225959232</v>
      </c>
      <c r="F87" s="43">
        <f>C87+D87-E87</f>
        <v>-112900.65225959232</v>
      </c>
    </row>
    <row r="89" spans="1:6" ht="12.75">
      <c r="A89" t="s">
        <v>111</v>
      </c>
      <c r="C89" s="53">
        <v>43497</v>
      </c>
      <c r="D89" s="8" t="s">
        <v>112</v>
      </c>
      <c r="E89" s="53">
        <v>43524</v>
      </c>
      <c r="F89" t="s">
        <v>113</v>
      </c>
    </row>
    <row r="90" spans="1:7" ht="12.75">
      <c r="A90" t="s">
        <v>114</v>
      </c>
      <c r="F90" s="54">
        <f>E87</f>
        <v>38081.12225959232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2019-05-16T11:58:34Z</dcterms:modified>
  <cp:category/>
  <cp:version/>
  <cp:contentType/>
  <cp:contentStatus/>
</cp:coreProperties>
</file>