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<sst xmlns="http://schemas.openxmlformats.org/spreadsheetml/2006/main" count="163" uniqueCount="142">
  <si>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</si>
  <si>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</si>
  <si>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</si>
  <si>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</si>
  <si>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</si>
  <si>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</si>
  <si>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</si>
  <si>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</si>
  <si>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</si>
  <si>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</si>
  <si>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</si>
  <si>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</si>
  <si>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</si>
  <si>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</si>
  <si>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</si>
  <si>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</si>
  <si>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</si>
  <si>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</si>
  <si>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</si>
  <si>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</si>
  <si>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</si>
  <si>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</si>
  <si>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</si>
  <si>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</si>
  <si>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</si>
  <si>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</si>
  <si>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</si>
  <si>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</si>
  <si>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</si>
  <si>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</si>
  <si>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</si>
  <si>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</si>
  <si>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</si>
  <si>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</si>
  <si>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</si>
  <si>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</si>
  <si>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</si>
  <si>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</si>
  <si>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</si>
  <si>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</si>
  <si>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</si>
  <si>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</si>
  <si>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</si>
  <si>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</si>
  <si>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</si>
  <si>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</si>
  <si>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</si>
  <si>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</si>
  <si>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</si>
  <si>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</si>
  <si>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</si>
  <si>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</si>
  <si>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</si>
  <si>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</si>
  <si>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</si>
  <si>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</si>
  <si>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</si>
  <si>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</si>
  <si>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</si>
  <si>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</si>
  <si>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</si>
  <si>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</si>
  <si>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</si>
  <si>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</si>
  <si>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</si>
  <si>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</si>
  <si>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</si>
  <si>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</si>
  <si>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</si>
  <si>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</si>
  <si>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</si>
  <si>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</si>
  <si>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</si>
  <si>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</si>
  <si>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</si>
  <si>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</si>
  <si>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</si>
  <si>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</si>
  <si>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</si>
  <si>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</si>
  <si>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</si>
  <si>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</si>
  <si>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</si>
  <si>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</si>
  <si>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</si>
  <si>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</si>
  <si>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</si>
  <si>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</si>
  <si>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</si>
  <si>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</si>
  <si>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</si>
  <si>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</si>
  <si>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</si>
  <si>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</si>
  <si>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</si>
  <si>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</si>
  <si>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</si>
  <si>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</si>
  <si>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</si>
  <si>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</si>
  <si>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</si>
  <si>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</si>
  <si>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</si>
  <si>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</si>
  <si>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</si>
  <si>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</si>
  <si>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</si>
  <si>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</si>
  <si>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</si>
  <si>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</si>
  <si>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</si>
  <si>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</si>
  <si>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</si>
  <si>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</si>
  <si>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</si>
  <si>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</si>
  <si>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</si>
  <si>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</si>
  <si>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</si>
  <si>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</si>
  <si>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</si>
  <si>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</si>
  <si>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</si>
  <si>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</si>
  <si>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</si>
  <si>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</si>
  <si>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</si>
  <si>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</si>
  <si>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</si>
  <si>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</si>
  <si>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</si>
  <si>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апреля</t>
  </si>
  <si>
    <t>за   апрель  2019 г.</t>
  </si>
  <si>
    <t>ост.на 01.05</t>
  </si>
  <si>
    <t>ремонт ограждения полисадника 29мп</t>
  </si>
  <si>
    <t>гвоздь</t>
  </si>
  <si>
    <t>1кг</t>
  </si>
  <si>
    <t>саморез</t>
  </si>
  <si>
    <t>40шт</t>
  </si>
  <si>
    <t xml:space="preserve">смена ламп (4шт) </t>
  </si>
  <si>
    <t>лампа</t>
  </si>
  <si>
    <t>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</si>
</sst>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16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3" sqref="M43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4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2.76</v>
      </c>
      <c r="M6" s="45">
        <f>L6*126.87*1.302</f>
        <v>455.9098824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3.31</v>
      </c>
      <c r="M11" s="45">
        <f t="shared" si="0"/>
        <v>546.7614894000001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546.7614894000001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5">
        <f t="shared" si="0"/>
        <v>2064.8092500000002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24.630000000000003</v>
      </c>
      <c r="M20" s="34">
        <f>SUM(M6:M19)</f>
        <v>4068.5001462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v>4.58</v>
      </c>
      <c r="M24" s="33">
        <f aca="true" t="shared" si="1" ref="M24:M35">L24*126.87*1.302*1.15</f>
        <v>870.02802558</v>
      </c>
    </row>
    <row r="25" spans="1:13" ht="12.75">
      <c r="A25" t="s">
        <v>106</v>
      </c>
      <c r="J25" s="20">
        <v>2</v>
      </c>
      <c r="K25" s="20" t="s">
        <v>139</v>
      </c>
      <c r="L25" s="45">
        <v>0.28</v>
      </c>
      <c r="M25" s="33">
        <f t="shared" si="1"/>
        <v>53.189486280000004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4.86</v>
      </c>
      <c r="M36" s="34">
        <f>SUM(M24:M35)</f>
        <v>923.21751186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51092.12</v>
      </c>
      <c r="J40" s="20">
        <v>1</v>
      </c>
      <c r="K40" s="20" t="s">
        <v>135</v>
      </c>
      <c r="L40" s="52" t="s">
        <v>136</v>
      </c>
      <c r="M40" s="25">
        <v>100</v>
      </c>
    </row>
    <row r="41" spans="1:13" ht="12.75">
      <c r="A41" t="s">
        <v>7</v>
      </c>
      <c r="F41" s="5">
        <v>39469.66</v>
      </c>
      <c r="J41" s="20">
        <v>2</v>
      </c>
      <c r="K41" s="20" t="s">
        <v>137</v>
      </c>
      <c r="L41" s="25" t="s">
        <v>138</v>
      </c>
      <c r="M41" s="25">
        <f>40*0.78</f>
        <v>31.200000000000003</v>
      </c>
    </row>
    <row r="42" spans="2:13" ht="12.75">
      <c r="B42" t="s">
        <v>8</v>
      </c>
      <c r="F42" s="9">
        <f>F41/F40</f>
        <v>0.7725195196441252</v>
      </c>
      <c r="J42" s="20">
        <v>3</v>
      </c>
      <c r="K42" s="20" t="s">
        <v>140</v>
      </c>
      <c r="L42" s="25" t="s">
        <v>141</v>
      </c>
      <c r="M42" s="25">
        <f>4*11.6</f>
        <v>46.4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40369.66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45"/>
    </row>
    <row r="49" spans="1:13" ht="12.75">
      <c r="A49" t="s">
        <v>12</v>
      </c>
      <c r="F49" s="11">
        <f>(5085+765)*1.302</f>
        <v>7616.7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9539.9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7007.43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7007.43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1">
        <v>233902</v>
      </c>
      <c r="D58">
        <v>229360</v>
      </c>
      <c r="E58">
        <v>3156.5</v>
      </c>
      <c r="F58" s="35">
        <f>C58/D58*E58</f>
        <v>3219.0079482036967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4068.5001462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923.21751186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1*600*1.302</f>
        <v>781.2</v>
      </c>
      <c r="J61" s="20"/>
      <c r="K61" s="20"/>
      <c r="L61" s="31" t="s">
        <v>65</v>
      </c>
      <c r="M61" s="28">
        <f>SUM(M40:M60)</f>
        <v>177.6</v>
      </c>
    </row>
    <row r="62" spans="1:6" ht="12.75">
      <c r="A62" t="s">
        <v>22</v>
      </c>
      <c r="F62" s="5">
        <f>M61</f>
        <v>177.6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0.44</v>
      </c>
      <c r="E65" t="s">
        <v>14</v>
      </c>
      <c r="F65" s="5">
        <f>B65*D65</f>
        <v>1388.86</v>
      </c>
    </row>
    <row r="66" spans="1:6" ht="12.75">
      <c r="A66" s="58" t="s">
        <v>78</v>
      </c>
      <c r="B66" s="58"/>
      <c r="C66" s="58"/>
      <c r="D66" s="59"/>
      <c r="E66" s="58"/>
      <c r="F66" s="60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10558.385606263699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0.19</v>
      </c>
      <c r="E70" t="s">
        <v>14</v>
      </c>
      <c r="F70" s="11">
        <f>B70*D70</f>
        <v>599.735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1.01</v>
      </c>
      <c r="E73" t="s">
        <v>14</v>
      </c>
      <c r="F73" s="11">
        <f>B73*D73</f>
        <v>3188.065</v>
      </c>
    </row>
    <row r="74" spans="1:6" ht="12.75">
      <c r="A74" s="4" t="s">
        <v>29</v>
      </c>
      <c r="F74" s="32">
        <f>F70+F73</f>
        <v>3787.8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1.95</v>
      </c>
      <c r="E77" t="s">
        <v>14</v>
      </c>
      <c r="F77" s="5">
        <f>B77*D77</f>
        <v>6155.175</v>
      </c>
    </row>
    <row r="78" spans="1:6" ht="12.75">
      <c r="A78" s="4" t="s">
        <v>32</v>
      </c>
      <c r="F78" s="8">
        <f>SUM(F77)</f>
        <v>6155.175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33</v>
      </c>
      <c r="B80" s="1"/>
      <c r="F80" s="32">
        <f>F52+F56+F68+F74+F78+F79</f>
        <v>37048.6906062637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2148.8240551632944</v>
      </c>
      <c r="I81" s="7"/>
    </row>
    <row r="82" spans="1:9" ht="12.75">
      <c r="A82" s="1"/>
      <c r="B82" s="36" t="s">
        <v>127</v>
      </c>
      <c r="C82" s="36"/>
      <c r="D82" s="1"/>
      <c r="E82" s="56"/>
      <c r="F82" s="57">
        <v>1869</v>
      </c>
      <c r="I82" s="7"/>
    </row>
    <row r="83" spans="1:9" ht="12.75">
      <c r="A83" s="1"/>
      <c r="B83" s="36" t="s">
        <v>128</v>
      </c>
      <c r="C83" s="36"/>
      <c r="D83" s="1"/>
      <c r="E83" s="56"/>
      <c r="F83" s="57">
        <v>291.72</v>
      </c>
      <c r="I83" s="7"/>
    </row>
    <row r="84" spans="1:9" ht="12.75">
      <c r="A84" s="1"/>
      <c r="B84" s="36" t="s">
        <v>129</v>
      </c>
      <c r="C84" s="36"/>
      <c r="D84" s="1"/>
      <c r="E84" s="56"/>
      <c r="F84" s="57">
        <v>1623.03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42981.26466142699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43556</v>
      </c>
      <c r="C87" s="40">
        <v>64</v>
      </c>
      <c r="D87" s="43">
        <f>F44</f>
        <v>40369.66</v>
      </c>
      <c r="E87" s="43">
        <f>F85</f>
        <v>42981.26466142699</v>
      </c>
      <c r="F87" s="44">
        <f>C87+D87-E87</f>
        <v>-2547.604661426987</v>
      </c>
    </row>
    <row r="89" spans="1:6" ht="13.5" thickBot="1">
      <c r="A89" t="s">
        <v>111</v>
      </c>
      <c r="C89" s="54">
        <v>43556</v>
      </c>
      <c r="D89" s="8" t="s">
        <v>112</v>
      </c>
      <c r="E89" s="54">
        <v>43585</v>
      </c>
      <c r="F89" t="s">
        <v>113</v>
      </c>
    </row>
    <row r="90" spans="1:7" ht="13.5" thickBot="1">
      <c r="A90" t="s">
        <v>114</v>
      </c>
      <c r="F90" s="55">
        <f>E87</f>
        <v>42981.26466142699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2017-08-21T12:46:41Z</cp:lastPrinted>
  <dcterms:created xsi:type="dcterms:W3CDTF">2008-08-18T07:30:19Z</dcterms:created>
  <dcterms:modified xsi:type="dcterms:W3CDTF">2019-07-10T08:33:43Z</dcterms:modified>
  <cp:category/>
  <cp:version/>
  <cp:contentType/>
  <cp:contentStatus/>
</cp:coreProperties>
</file>