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<sst xmlns="http://schemas.openxmlformats.org/spreadsheetml/2006/main" count="171" uniqueCount="149">
  <si>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</si>
  <si>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</si>
  <si>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</si>
  <si>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</si>
  <si>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</si>
  <si>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</si>
  <si>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</si>
  <si>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</si>
  <si>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</si>
  <si>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</si>
  <si>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</si>
  <si>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</si>
  <si>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</si>
  <si>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</si>
  <si>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</si>
  <si>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</si>
  <si>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</si>
  <si>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</si>
  <si>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</si>
  <si>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</si>
  <si>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</si>
  <si>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</si>
  <si>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</si>
  <si>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</si>
  <si>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</si>
  <si>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</si>
  <si>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</si>
  <si>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</si>
  <si>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</si>
  <si>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</si>
  <si>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</si>
  <si>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</si>
  <si>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</si>
  <si>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</si>
  <si>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</si>
  <si>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</si>
  <si>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</si>
  <si>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</si>
  <si>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</si>
  <si>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</si>
  <si>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</si>
  <si>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</si>
  <si>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</si>
  <si>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</si>
  <si>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</si>
  <si>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</si>
  <si>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</si>
  <si>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</si>
  <si>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</si>
  <si>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</si>
  <si>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</si>
  <si>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</si>
  <si>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</si>
  <si>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</si>
  <si>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</si>
  <si>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</si>
  <si>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</si>
  <si>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</si>
  <si>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</si>
  <si>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</si>
  <si>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</si>
  <si>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</si>
  <si>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</si>
  <si>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</si>
  <si>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</si>
  <si>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</si>
  <si>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</si>
  <si>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</si>
  <si>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</si>
  <si>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</si>
  <si>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</si>
  <si>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</si>
  <si>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</si>
  <si>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</si>
  <si>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</si>
  <si>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</si>
  <si>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</si>
  <si>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</si>
  <si>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</si>
  <si>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</si>
  <si>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</si>
  <si>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</si>
  <si>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</si>
  <si>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</si>
  <si>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</si>
  <si>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</si>
  <si>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</si>
  <si>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</si>
  <si>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</si>
  <si>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</si>
  <si>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</si>
  <si>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</si>
  <si>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</si>
  <si>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</si>
  <si>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</si>
  <si>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</si>
  <si>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</si>
  <si>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</si>
  <si>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</si>
  <si>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</si>
  <si>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</si>
  <si>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</si>
  <si>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</si>
  <si>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</si>
  <si>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</si>
  <si>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</si>
  <si>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</si>
  <si>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</si>
  <si>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</si>
  <si>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</si>
  <si>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</si>
  <si>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</si>
  <si>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</si>
  <si>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</si>
  <si>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</si>
  <si>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</si>
  <si>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</si>
  <si>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</si>
  <si>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</si>
  <si>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</si>
  <si>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</si>
  <si>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</si>
  <si>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</si>
  <si>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</si>
  <si>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</si>
  <si>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</si>
  <si>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</si>
  <si>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</si>
  <si>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</si>
  <si>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</si>
  <si>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</si>
  <si>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</si>
  <si>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</si>
  <si>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</si>
  <si>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</si>
  <si>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</si>
  <si>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</si>
  <si>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2019 г.</t>
  </si>
  <si>
    <t>июля</t>
  </si>
  <si>
    <t>за   июль  2019 г.</t>
  </si>
  <si>
    <t>ост.на 01.08</t>
  </si>
  <si>
    <t>смена замка (1шт) чердак</t>
  </si>
  <si>
    <t>замок</t>
  </si>
  <si>
    <t>1шт</t>
  </si>
  <si>
    <t>завоз песка в песочницу</t>
  </si>
  <si>
    <t>песок</t>
  </si>
  <si>
    <t>смена ламп (7шт) п-д2</t>
  </si>
  <si>
    <t>лампа</t>
  </si>
  <si>
    <t>7шт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</si>
</sst>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22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7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4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4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4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54">
        <f t="shared" si="0"/>
        <v>4005.7299450000005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4">
        <f t="shared" si="0"/>
        <v>3303.6948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53.62</v>
      </c>
      <c r="M20" s="33">
        <f>SUM(M6:M19)</f>
        <v>8857.2057588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1.07</v>
      </c>
      <c r="M24" s="32">
        <f>L24*126.87*1.302*1.15</f>
        <v>203.25982256999998</v>
      </c>
    </row>
    <row r="25" spans="1:13" ht="12.75">
      <c r="A25" t="s">
        <v>110</v>
      </c>
      <c r="J25" s="23">
        <v>2</v>
      </c>
      <c r="K25" s="35" t="s">
        <v>144</v>
      </c>
      <c r="L25" s="54">
        <v>2.15</v>
      </c>
      <c r="M25" s="32">
        <f>L25*126.87*1.302*1.15</f>
        <v>408.41926965</v>
      </c>
    </row>
    <row r="26" spans="1:13" ht="12.75">
      <c r="A26" t="s">
        <v>111</v>
      </c>
      <c r="J26" s="23">
        <v>3</v>
      </c>
      <c r="K26" s="35" t="s">
        <v>146</v>
      </c>
      <c r="L26" s="62">
        <v>0.49</v>
      </c>
      <c r="M26" s="32">
        <f aca="true" t="shared" si="1" ref="M26:M35">L26*126.87*1.302*1.15</f>
        <v>93.08160099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51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3.71</v>
      </c>
      <c r="M36" s="33">
        <f>SUM(M24:M35)</f>
        <v>704.76069321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211340</v>
      </c>
      <c r="J40" s="23">
        <v>1</v>
      </c>
      <c r="K40" s="35" t="s">
        <v>142</v>
      </c>
      <c r="L40" s="23" t="s">
        <v>143</v>
      </c>
      <c r="M40" s="23">
        <v>287.98</v>
      </c>
    </row>
    <row r="41" spans="1:13" ht="12.75">
      <c r="A41" t="s">
        <v>7</v>
      </c>
      <c r="F41" s="5">
        <v>229839.4</v>
      </c>
      <c r="J41" s="25">
        <v>2</v>
      </c>
      <c r="K41" s="39" t="s">
        <v>145</v>
      </c>
      <c r="L41" s="23"/>
      <c r="M41" s="23">
        <v>1076.67</v>
      </c>
    </row>
    <row r="42" spans="2:13" ht="12.75">
      <c r="B42" t="s">
        <v>8</v>
      </c>
      <c r="F42" s="9">
        <f>F41/F40</f>
        <v>1.0875338317403236</v>
      </c>
      <c r="J42" s="25">
        <v>3</v>
      </c>
      <c r="K42" s="35" t="s">
        <v>147</v>
      </c>
      <c r="L42" s="23" t="s">
        <v>148</v>
      </c>
      <c r="M42" s="23">
        <f>7*11.6</f>
        <v>81.2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231939.4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(7910+490)*1.302</f>
        <v>10936.800000000001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(10000+1200)*1.202</f>
        <v>13462.4</v>
      </c>
      <c r="J49" s="25">
        <v>10</v>
      </c>
      <c r="K49" s="39"/>
      <c r="L49" s="23"/>
      <c r="M49" s="23"/>
    </row>
    <row r="50" spans="1:13" ht="12.75">
      <c r="A50" s="6" t="s">
        <v>87</v>
      </c>
      <c r="E50" s="5"/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24399.2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2.22</v>
      </c>
      <c r="E53" s="13" t="s">
        <v>14</v>
      </c>
      <c r="F53" s="11">
        <f>E33*D53</f>
        <v>22163.148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22163.148</v>
      </c>
      <c r="J55" s="20"/>
      <c r="K55" s="20"/>
      <c r="L55" s="31" t="s">
        <v>58</v>
      </c>
      <c r="M55" s="33">
        <f>SUM(M40:M54)</f>
        <v>1445.8500000000001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5" t="s">
        <v>136</v>
      </c>
      <c r="B58" s="66"/>
      <c r="C58" s="65"/>
      <c r="D58" s="67"/>
      <c r="E58" s="65"/>
      <c r="F58" s="67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241830</v>
      </c>
      <c r="D61">
        <v>229360</v>
      </c>
      <c r="E61">
        <v>9983.4</v>
      </c>
      <c r="F61" s="36">
        <f>C61/D61*E61</f>
        <v>10526.1842605511</v>
      </c>
      <c r="J61" s="46"/>
    </row>
    <row r="62" spans="1:10" ht="12.75">
      <c r="A62" t="s">
        <v>19</v>
      </c>
      <c r="F62" s="36">
        <f>M20</f>
        <v>8857.2057588</v>
      </c>
      <c r="J62" s="46"/>
    </row>
    <row r="63" spans="1:6" ht="12.75">
      <c r="A63" t="s">
        <v>20</v>
      </c>
      <c r="F63" s="11">
        <f>M36</f>
        <v>704.76069321</v>
      </c>
    </row>
    <row r="64" spans="1:6" ht="12.75">
      <c r="A64" t="s">
        <v>73</v>
      </c>
      <c r="F64" s="11">
        <v>0</v>
      </c>
    </row>
    <row r="65" spans="1:6" ht="12.75">
      <c r="A65" t="s">
        <v>21</v>
      </c>
      <c r="F65" s="11">
        <f>M55</f>
        <v>1445.8500000000001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0.32</v>
      </c>
      <c r="E69" t="s">
        <v>14</v>
      </c>
      <c r="F69" s="11">
        <f>B69*D69</f>
        <v>3194.688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24728.688712561096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0.19</v>
      </c>
      <c r="E73" t="s">
        <v>14</v>
      </c>
      <c r="F73" s="11">
        <f>B73*D73</f>
        <v>1896.846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1.08</v>
      </c>
      <c r="E76" t="s">
        <v>14</v>
      </c>
      <c r="F76" s="11">
        <f>B76*D76</f>
        <v>10782.072</v>
      </c>
    </row>
    <row r="77" spans="1:6" ht="12.75">
      <c r="A77" s="10" t="s">
        <v>66</v>
      </c>
      <c r="F77" s="34">
        <f>F73+F76</f>
        <v>12678.918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2.8</v>
      </c>
      <c r="E80" t="s">
        <v>14</v>
      </c>
      <c r="F80" s="11">
        <f>B80*D80</f>
        <v>27953.519999999997</v>
      </c>
    </row>
    <row r="81" spans="1:9" ht="12.75">
      <c r="A81" s="4" t="s">
        <v>67</v>
      </c>
      <c r="B81" s="1"/>
      <c r="F81" s="34">
        <f>SUM(F80)</f>
        <v>27953.519999999997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137143.4747125611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7954.3215333285425</v>
      </c>
    </row>
    <row r="85" spans="1:6" ht="12.75">
      <c r="A85" s="1"/>
      <c r="B85" s="38" t="s">
        <v>133</v>
      </c>
      <c r="C85" s="38"/>
      <c r="D85" s="1"/>
      <c r="E85" s="63"/>
      <c r="F85" s="64">
        <v>30751</v>
      </c>
    </row>
    <row r="86" spans="1:6" ht="12.75">
      <c r="A86" s="1"/>
      <c r="B86" s="38" t="s">
        <v>134</v>
      </c>
      <c r="C86" s="38"/>
      <c r="D86" s="1"/>
      <c r="E86" s="63"/>
      <c r="F86" s="64">
        <v>1634.64</v>
      </c>
    </row>
    <row r="87" spans="1:6" ht="12.75">
      <c r="A87" s="1"/>
      <c r="B87" s="38" t="s">
        <v>135</v>
      </c>
      <c r="C87" s="38"/>
      <c r="D87" s="1"/>
      <c r="E87" s="63"/>
      <c r="F87" s="64">
        <v>8548.06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186031.49624588963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43647</v>
      </c>
      <c r="C90" s="43">
        <v>702625</v>
      </c>
      <c r="D90" s="47">
        <f>F44</f>
        <v>231939.4</v>
      </c>
      <c r="E90" s="47">
        <f>F88</f>
        <v>186031.49624588963</v>
      </c>
      <c r="F90" s="45">
        <f>C90+D90-E90</f>
        <v>748532.9037541104</v>
      </c>
    </row>
    <row r="92" spans="1:6" ht="13.5" thickBot="1">
      <c r="A92" t="s">
        <v>116</v>
      </c>
      <c r="C92" s="59">
        <v>43647</v>
      </c>
      <c r="D92" s="8" t="s">
        <v>117</v>
      </c>
      <c r="E92" s="59">
        <v>43677</v>
      </c>
      <c r="F92" t="s">
        <v>118</v>
      </c>
    </row>
    <row r="93" spans="1:7" ht="13.5" thickBot="1">
      <c r="A93" t="s">
        <v>119</v>
      </c>
      <c r="F93" s="58">
        <f>E90</f>
        <v>186031.49624588963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2019-09-27T08:39:12Z</dcterms:modified>
  <cp:category/>
  <cp:version/>
  <cp:contentType/>
  <cp:contentStatus/>
</cp:coreProperties>
</file>