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<sst xmlns="http://schemas.openxmlformats.org/spreadsheetml/2006/main" count="166" uniqueCount="143">
  <si>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</si>
  <si>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</si>
  <si>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</si>
  <si>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</si>
  <si>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</si>
  <si>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</si>
  <si>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</si>
  <si>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</si>
  <si>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</si>
  <si>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</si>
  <si>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</si>
  <si>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</si>
  <si>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</si>
  <si>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</si>
  <si>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</si>
  <si>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</si>
  <si>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</si>
  <si>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</si>
  <si>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</si>
  <si>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</si>
  <si>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</si>
  <si>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</si>
  <si>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</si>
  <si>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</si>
  <si>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</si>
  <si>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</si>
  <si>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</si>
  <si>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</si>
  <si>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</si>
  <si>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</si>
  <si>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</si>
  <si>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</si>
  <si>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</si>
  <si>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</si>
  <si>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</si>
  <si>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</si>
  <si>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</si>
  <si>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</si>
  <si>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</si>
  <si>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</si>
  <si>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</si>
  <si>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</si>
  <si>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</si>
  <si>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</si>
  <si>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</si>
  <si>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</si>
  <si>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</si>
  <si>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</si>
  <si>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</si>
  <si>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</si>
  <si>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</si>
  <si>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</si>
  <si>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</si>
  <si>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</si>
  <si>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</si>
  <si>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</si>
  <si>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</si>
  <si>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</si>
  <si>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</si>
  <si>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</si>
  <si>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</si>
  <si>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</si>
  <si>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</si>
  <si>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</si>
  <si>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</si>
  <si>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</si>
  <si>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</si>
  <si>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</si>
  <si>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</si>
  <si>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</si>
  <si>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</si>
  <si>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</si>
  <si>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</si>
  <si>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</si>
  <si>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</si>
  <si>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</si>
  <si>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</si>
  <si>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</si>
  <si>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</si>
  <si>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</si>
  <si>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</si>
  <si>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</si>
  <si>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</si>
  <si>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</si>
  <si>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</si>
  <si>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</si>
  <si>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</si>
  <si>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</si>
  <si>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</si>
  <si>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</si>
  <si>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</si>
  <si>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</si>
  <si>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</si>
  <si>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</si>
  <si>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</si>
  <si>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</si>
  <si>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</si>
  <si>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</si>
  <si>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</si>
  <si>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</si>
  <si>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</si>
  <si>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</si>
  <si>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</si>
  <si>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</si>
  <si>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</si>
  <si>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</si>
  <si>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</si>
  <si>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</si>
  <si>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</si>
  <si>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</si>
  <si>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</si>
  <si>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</si>
  <si>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</si>
  <si>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</si>
  <si>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</si>
  <si>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</si>
  <si>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</si>
  <si>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</si>
  <si>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</si>
  <si>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</si>
  <si>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</si>
  <si>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</si>
  <si>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</si>
  <si>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</si>
  <si>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</si>
  <si>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</si>
  <si>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</si>
  <si>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</si>
  <si>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</si>
  <si>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</si>
  <si>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</si>
  <si>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</si>
  <si>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</si>
  <si>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</si>
  <si>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</si>
  <si>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>ремонт п-да №2</t>
  </si>
  <si>
    <t>материал для ремонта п-да №2</t>
  </si>
  <si>
    <t>спил дерева</t>
  </si>
  <si>
    <t>вышка</t>
  </si>
  <si>
    <t>2часа</t>
  </si>
  <si>
    <t xml:space="preserve">смена ламп (2шт) </t>
  </si>
  <si>
    <t>лампа</t>
  </si>
  <si>
    <t>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</si>
</sst>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L6*126.87*1.302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905.2123752000001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151.96996080000002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2.74</v>
      </c>
      <c r="M16" s="49">
        <f t="shared" si="0"/>
        <v>452.60618760000006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9">
        <f t="shared" si="0"/>
        <v>1321.47792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237.86602560000003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19.080000000000002</v>
      </c>
      <c r="M20" s="34">
        <f>SUM(M6:M19)</f>
        <v>3151.7248392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>
        <v>169.3</v>
      </c>
      <c r="M24" s="33">
        <f>L24*126.87*1.302*1.15</f>
        <v>32160.6429543</v>
      </c>
    </row>
    <row r="25" spans="1:13" ht="12.75">
      <c r="A25" t="s">
        <v>106</v>
      </c>
      <c r="J25" s="20">
        <v>2</v>
      </c>
      <c r="K25" s="20" t="s">
        <v>137</v>
      </c>
      <c r="L25" s="49">
        <v>8</v>
      </c>
      <c r="M25" s="33">
        <f>L25*126.87*1.302*1.15</f>
        <v>1519.699608</v>
      </c>
    </row>
    <row r="26" spans="1:13" ht="12.75">
      <c r="A26" t="s">
        <v>107</v>
      </c>
      <c r="J26" s="20">
        <v>3</v>
      </c>
      <c r="K26" s="20" t="s">
        <v>140</v>
      </c>
      <c r="L26" s="25">
        <v>0.14</v>
      </c>
      <c r="M26" s="33">
        <f>L26*126.87*1.302*1.15</f>
        <v>26.594743140000002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aca="true" t="shared" si="1" ref="M28:M35">L28*126.87*1.302*1.15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177.44</v>
      </c>
      <c r="M36" s="34">
        <f>SUM(M24:M35)</f>
        <v>33706.93730544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50397.61</v>
      </c>
      <c r="J40" s="20">
        <v>1</v>
      </c>
      <c r="K40" s="20" t="s">
        <v>136</v>
      </c>
      <c r="L40" s="25"/>
      <c r="M40" s="25">
        <v>19426.2</v>
      </c>
    </row>
    <row r="41" spans="1:13" ht="12.75">
      <c r="A41" t="s">
        <v>7</v>
      </c>
      <c r="F41" s="59">
        <v>39414.72</v>
      </c>
      <c r="J41" s="20">
        <v>2</v>
      </c>
      <c r="K41" s="20" t="s">
        <v>138</v>
      </c>
      <c r="L41" s="25" t="s">
        <v>139</v>
      </c>
      <c r="M41" s="25">
        <f>2*1300</f>
        <v>2600</v>
      </c>
    </row>
    <row r="42" spans="2:13" ht="12.75">
      <c r="B42" t="s">
        <v>8</v>
      </c>
      <c r="F42" s="9">
        <f>F41/F40</f>
        <v>0.782075181739769</v>
      </c>
      <c r="J42" s="20">
        <v>3</v>
      </c>
      <c r="K42" s="20" t="s">
        <v>141</v>
      </c>
      <c r="L42" s="25" t="s">
        <v>142</v>
      </c>
      <c r="M42" s="25">
        <f>2*11.6</f>
        <v>23.2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40464.72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9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(1600)*1.202</f>
        <v>1923.1999999999998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7652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7343.316000000001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7343.316000000001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233902</v>
      </c>
      <c r="D58">
        <v>229360</v>
      </c>
      <c r="E58">
        <v>3307.8</v>
      </c>
      <c r="F58" s="35">
        <f>C58/D58*E58</f>
        <v>3373.3041314963375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3151.7248392</v>
      </c>
      <c r="J59" s="20"/>
      <c r="K59" s="20"/>
      <c r="L59" s="31" t="s">
        <v>64</v>
      </c>
      <c r="M59" s="34">
        <f>SUM(M40:M58)</f>
        <v>22049.4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f>1*600*1.305</f>
        <v>783</v>
      </c>
    </row>
    <row r="62" spans="1:6" ht="12.75">
      <c r="A62" t="s">
        <v>22</v>
      </c>
      <c r="F62" s="11">
        <f>M59</f>
        <v>22049.4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0.44</v>
      </c>
      <c r="E65" t="s">
        <v>14</v>
      </c>
      <c r="F65" s="11">
        <f>B65*D65</f>
        <v>1455.432</v>
      </c>
    </row>
    <row r="66" spans="1:6" ht="12.75">
      <c r="A66" s="53" t="s">
        <v>75</v>
      </c>
      <c r="B66" s="53"/>
      <c r="C66" s="53"/>
      <c r="D66" s="60"/>
      <c r="E66" s="53"/>
      <c r="F66" s="60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30812.86097069634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0.19</v>
      </c>
      <c r="E70" s="7" t="s">
        <v>14</v>
      </c>
      <c r="F70" s="11">
        <f>B70*D70</f>
        <v>628.4820000000001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1.01</v>
      </c>
      <c r="E73" t="s">
        <v>14</v>
      </c>
      <c r="F73" s="11">
        <f>B73*D73</f>
        <v>3340.878</v>
      </c>
    </row>
    <row r="74" spans="1:6" ht="12.75">
      <c r="A74" s="4" t="s">
        <v>29</v>
      </c>
      <c r="F74" s="32">
        <f>F70+F73</f>
        <v>3969.36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1.95</v>
      </c>
      <c r="E77" t="s">
        <v>14</v>
      </c>
      <c r="F77" s="11">
        <f>B77*D77</f>
        <v>6450.21</v>
      </c>
    </row>
    <row r="78" spans="1:6" ht="12.75">
      <c r="A78" s="4" t="s">
        <v>31</v>
      </c>
      <c r="F78" s="32">
        <f>SUM(F77)</f>
        <v>6450.21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56227.74697069634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3261.2093243003874</v>
      </c>
      <c r="I81" s="7"/>
    </row>
    <row r="82" spans="1:9" ht="12.75">
      <c r="A82" s="1"/>
      <c r="B82" s="36" t="s">
        <v>128</v>
      </c>
      <c r="C82" s="48"/>
      <c r="D82" s="1"/>
      <c r="E82" s="57"/>
      <c r="F82" s="58">
        <v>4672.5</v>
      </c>
      <c r="I82" s="7"/>
    </row>
    <row r="83" spans="1:9" ht="12.75">
      <c r="A83" s="1"/>
      <c r="B83" s="36" t="s">
        <v>129</v>
      </c>
      <c r="C83" s="48"/>
      <c r="D83" s="1"/>
      <c r="E83" s="57"/>
      <c r="F83" s="58">
        <v>330.57</v>
      </c>
      <c r="I83" s="7"/>
    </row>
    <row r="84" spans="1:9" ht="12.75">
      <c r="A84" s="1"/>
      <c r="B84" s="36" t="s">
        <v>130</v>
      </c>
      <c r="C84" s="48"/>
      <c r="D84" s="1"/>
      <c r="E84" s="57"/>
      <c r="F84" s="58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64492.02629499672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43556</v>
      </c>
      <c r="C87" s="40">
        <v>237654</v>
      </c>
      <c r="D87" s="44">
        <f>F44</f>
        <v>40464.72</v>
      </c>
      <c r="E87" s="44">
        <f>F85</f>
        <v>64492.02629499672</v>
      </c>
      <c r="F87" s="42">
        <f>C87+D87-E87</f>
        <v>213626.69370500324</v>
      </c>
    </row>
    <row r="89" spans="1:6" ht="13.5" thickBot="1">
      <c r="A89" t="s">
        <v>111</v>
      </c>
      <c r="C89" s="55">
        <v>43556</v>
      </c>
      <c r="D89" s="8" t="s">
        <v>112</v>
      </c>
      <c r="E89" s="55">
        <v>43585</v>
      </c>
      <c r="F89" t="s">
        <v>113</v>
      </c>
    </row>
    <row r="90" spans="1:7" ht="13.5" thickBot="1">
      <c r="A90" t="s">
        <v>114</v>
      </c>
      <c r="F90" s="56">
        <f>E87</f>
        <v>64492.02629499672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2019-07-10T08:21:18Z</dcterms:modified>
  <cp:category/>
  <cp:version/>
  <cp:contentType/>
  <cp:contentStatus/>
</cp:coreProperties>
</file>