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<sst xmlns="http://schemas.openxmlformats.org/spreadsheetml/2006/main" count="161" uniqueCount="138">
  <si>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</si>
  <si>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</si>
  <si>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</si>
  <si>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</si>
  <si>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</si>
  <si>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</si>
  <si>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</si>
  <si>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</si>
  <si>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</si>
  <si>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</si>
  <si>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</si>
  <si>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</si>
  <si>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</si>
  <si>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</si>
  <si>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</si>
  <si>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</si>
  <si>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</si>
  <si>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</si>
  <si>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</si>
  <si>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</si>
  <si>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</si>
  <si>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</si>
  <si>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</si>
  <si>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</si>
  <si>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</si>
  <si>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</si>
  <si>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</si>
  <si>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</si>
  <si>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</si>
  <si>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</si>
  <si>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</si>
  <si>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</si>
  <si>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</si>
  <si>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</si>
  <si>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</si>
  <si>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</si>
  <si>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</si>
  <si>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</si>
  <si>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</si>
  <si>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</si>
  <si>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</si>
  <si>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</si>
  <si>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</si>
  <si>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</si>
  <si>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</si>
  <si>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</si>
  <si>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</si>
  <si>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</si>
  <si>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</si>
  <si>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</si>
  <si>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</si>
  <si>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</si>
  <si>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</si>
  <si>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</si>
  <si>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</si>
  <si>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</si>
  <si>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</si>
  <si>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</si>
  <si>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</si>
  <si>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</si>
  <si>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</si>
  <si>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</si>
  <si>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</si>
  <si>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</si>
  <si>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</si>
  <si>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</si>
  <si>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</si>
  <si>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</si>
  <si>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</si>
  <si>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</si>
  <si>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</si>
  <si>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</si>
  <si>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</si>
  <si>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</si>
  <si>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</si>
  <si>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</si>
  <si>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</si>
  <si>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</si>
  <si>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</si>
  <si>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</si>
  <si>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</si>
  <si>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</si>
  <si>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</si>
  <si>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</si>
  <si>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</si>
  <si>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</si>
  <si>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</si>
  <si>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</si>
  <si>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</si>
  <si>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</si>
  <si>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</si>
  <si>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</si>
  <si>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</si>
  <si>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</si>
  <si>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</si>
  <si>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</si>
  <si>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</si>
  <si>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</si>
  <si>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</si>
  <si>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</si>
  <si>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</si>
  <si>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</si>
  <si>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</si>
  <si>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</si>
  <si>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</si>
  <si>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</si>
  <si>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</si>
  <si>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</si>
  <si>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</si>
  <si>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</si>
  <si>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</si>
  <si>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</si>
  <si>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</si>
  <si>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</si>
  <si>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</si>
  <si>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</si>
  <si>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</si>
  <si>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</si>
  <si>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</si>
  <si>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</si>
  <si>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</si>
  <si>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</si>
  <si>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</si>
  <si>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</si>
  <si>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</si>
  <si>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</si>
  <si>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</si>
  <si>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</si>
  <si>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</si>
  <si>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</si>
  <si>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</si>
  <si>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</si>
  <si>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</si>
  <si>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</si>
  <si>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</si>
  <si>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смена ламп (1шт) п-д3</t>
  </si>
  <si>
    <t>лампа</t>
  </si>
  <si>
    <t>1шт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</si>
</sst>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11.13</v>
      </c>
      <c r="M20" s="32">
        <f>SUM(M6:M19)</f>
        <v>1838.5061562000003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 t="s">
        <v>135</v>
      </c>
      <c r="L24" s="47">
        <v>0.07</v>
      </c>
      <c r="M24" s="31">
        <f>L24*126.87*1.302*1.15</f>
        <v>13.297371570000001</v>
      </c>
    </row>
    <row r="25" spans="1:13" ht="12.75">
      <c r="A25" t="s">
        <v>106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57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0.07</v>
      </c>
      <c r="M36" s="32">
        <f>SUM(M24:M35)</f>
        <v>13.297371570000001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47180.69</v>
      </c>
      <c r="J40" s="20">
        <v>1</v>
      </c>
      <c r="K40" s="20" t="s">
        <v>136</v>
      </c>
      <c r="L40" s="25" t="s">
        <v>137</v>
      </c>
      <c r="M40" s="25">
        <v>13.43</v>
      </c>
    </row>
    <row r="41" spans="1:13" ht="12.75">
      <c r="A41" t="s">
        <v>7</v>
      </c>
      <c r="F41" s="5">
        <v>48340.34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1.024578911414818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8"/>
    </row>
    <row r="44" spans="1:13" ht="12.75">
      <c r="A44" s="3" t="s">
        <v>9</v>
      </c>
      <c r="B44" s="3"/>
      <c r="C44" s="3"/>
      <c r="D44" s="3"/>
      <c r="E44" s="1"/>
      <c r="F44" s="8">
        <f>F41+F43</f>
        <v>49240.34</v>
      </c>
      <c r="J44" s="20">
        <v>5</v>
      </c>
      <c r="K44" s="20"/>
      <c r="L44" s="23"/>
      <c r="M44" s="58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9539.9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2.03</v>
      </c>
      <c r="E54" t="s">
        <v>14</v>
      </c>
      <c r="F54" s="11">
        <f>E33*D54</f>
        <v>6433.882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6433.882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183454</v>
      </c>
      <c r="D58">
        <v>229360</v>
      </c>
      <c r="E58">
        <v>3169.4</v>
      </c>
      <c r="F58" s="36">
        <f>C58/D58*E58</f>
        <v>2535.0501726543425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1838.5061562000003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13.297371570000001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13.43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0.36</v>
      </c>
      <c r="E65" t="s">
        <v>14</v>
      </c>
      <c r="F65" s="46">
        <f>B65*D65</f>
        <v>1140.984</v>
      </c>
      <c r="J65" s="20"/>
      <c r="K65" s="20"/>
      <c r="L65" s="34" t="s">
        <v>65</v>
      </c>
      <c r="M65" s="35">
        <f>SUM(M40:M64)</f>
        <v>13.43</v>
      </c>
    </row>
    <row r="66" spans="1:6" ht="12.75">
      <c r="A66" s="59" t="s">
        <v>79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5541.267700424343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0.17</v>
      </c>
      <c r="E70" t="s">
        <v>14</v>
      </c>
      <c r="F70" s="46">
        <f>B70*D70</f>
        <v>538.798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0.83</v>
      </c>
      <c r="E73" t="s">
        <v>14</v>
      </c>
      <c r="F73" s="11">
        <f>B73*D73</f>
        <v>2630.602</v>
      </c>
    </row>
    <row r="74" spans="1:6" ht="12.75">
      <c r="A74" s="10" t="s">
        <v>29</v>
      </c>
      <c r="F74" s="33">
        <f>F70+F73</f>
        <v>3169.3999999999996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2.08</v>
      </c>
      <c r="E77" t="s">
        <v>14</v>
      </c>
      <c r="F77" s="11">
        <f>B77*D77</f>
        <v>6592.352000000001</v>
      </c>
    </row>
    <row r="78" spans="1:6" ht="12.75">
      <c r="A78" s="10" t="s">
        <v>32</v>
      </c>
      <c r="F78" s="33">
        <f>SUM(F77)</f>
        <v>6592.352000000001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31276.801700424345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1814.0544986246118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1445.4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34821.536199048955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43497</v>
      </c>
      <c r="C87" s="41">
        <v>-170724</v>
      </c>
      <c r="D87" s="44">
        <f>F44</f>
        <v>49240.34</v>
      </c>
      <c r="E87" s="44">
        <f>F85</f>
        <v>34821.536199048955</v>
      </c>
      <c r="F87" s="45">
        <f>C87+D87-E87</f>
        <v>-156305.19619904895</v>
      </c>
    </row>
    <row r="89" spans="1:6" ht="13.5" thickBot="1">
      <c r="A89" t="s">
        <v>111</v>
      </c>
      <c r="C89" s="53">
        <v>43497</v>
      </c>
      <c r="D89" s="8" t="s">
        <v>112</v>
      </c>
      <c r="E89" s="53">
        <v>43524</v>
      </c>
      <c r="F89" t="s">
        <v>113</v>
      </c>
    </row>
    <row r="90" spans="1:7" ht="13.5" thickBot="1">
      <c r="A90" t="s">
        <v>114</v>
      </c>
      <c r="F90" s="54">
        <f>E87</f>
        <v>34821.536199048955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2019-05-16T12:10:09Z</dcterms:modified>
  <cp:category/>
  <cp:version/>
  <cp:contentType/>
  <cp:contentStatus/>
</cp:coreProperties>
</file>