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<sst xmlns="http://schemas.openxmlformats.org/spreadsheetml/2006/main" count="169" uniqueCount="146">
  <si>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</si>
  <si>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</si>
  <si>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</si>
  <si>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</si>
  <si>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</si>
  <si>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</si>
  <si>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</si>
  <si>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</si>
  <si>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</si>
  <si>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</si>
  <si>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</si>
  <si>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</si>
  <si>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</si>
  <si>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</si>
  <si>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</si>
  <si>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</si>
  <si>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</si>
  <si>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</si>
  <si>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</si>
  <si>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</si>
  <si>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</si>
  <si>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</si>
  <si>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</si>
  <si>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</si>
  <si>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</si>
  <si>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</si>
  <si>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</si>
  <si>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</si>
  <si>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</si>
  <si>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</si>
  <si>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</si>
  <si>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</si>
  <si>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</si>
  <si>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</si>
  <si>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</si>
  <si>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</si>
  <si>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</si>
  <si>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</si>
  <si>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</si>
  <si>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</si>
  <si>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</si>
  <si>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</si>
  <si>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</si>
  <si>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</si>
  <si>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</si>
  <si>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</si>
  <si>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</si>
  <si>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</si>
  <si>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</si>
  <si>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</si>
  <si>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</si>
  <si>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</si>
  <si>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</si>
  <si>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</si>
  <si>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</si>
  <si>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</si>
  <si>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</si>
  <si>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</si>
  <si>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</si>
  <si>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</si>
  <si>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</si>
  <si>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</si>
  <si>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</si>
  <si>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</si>
  <si>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</si>
  <si>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</si>
  <si>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</si>
  <si>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</si>
  <si>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</si>
  <si>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</si>
  <si>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</si>
  <si>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</si>
  <si>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</si>
  <si>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</si>
  <si>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</si>
  <si>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</si>
  <si>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</si>
  <si>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</si>
  <si>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</si>
  <si>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</si>
  <si>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</si>
  <si>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</si>
  <si>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</si>
  <si>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</si>
  <si>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</si>
  <si>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</si>
  <si>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</si>
  <si>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</si>
  <si>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</si>
  <si>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</si>
  <si>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</si>
  <si>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</si>
  <si>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</si>
  <si>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</si>
  <si>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</si>
  <si>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</si>
  <si>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</si>
  <si>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</si>
  <si>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</si>
  <si>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</si>
  <si>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</si>
  <si>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</si>
  <si>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</si>
  <si>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</si>
  <si>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</si>
  <si>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</si>
  <si>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</si>
  <si>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</si>
  <si>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</si>
  <si>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</si>
  <si>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</si>
  <si>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</si>
  <si>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</si>
  <si>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</si>
  <si>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</si>
  <si>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</si>
  <si>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</si>
  <si>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</si>
  <si>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</si>
  <si>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</si>
  <si>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</si>
  <si>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</si>
  <si>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</si>
  <si>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</si>
  <si>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</si>
  <si>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</si>
  <si>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</si>
  <si>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</si>
  <si>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</si>
  <si>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</si>
  <si>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</si>
  <si>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</si>
  <si>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</si>
  <si>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августа</t>
  </si>
  <si>
    <t>за   август  2019 г.</t>
  </si>
  <si>
    <t>ост.на 01.09</t>
  </si>
  <si>
    <t xml:space="preserve">ремонт штукатурки фасада </t>
  </si>
  <si>
    <t>штук.смесь севенир</t>
  </si>
  <si>
    <t>25кг</t>
  </si>
  <si>
    <t>вышка</t>
  </si>
  <si>
    <t>1час</t>
  </si>
  <si>
    <t>лента огородит</t>
  </si>
  <si>
    <t>1шт</t>
  </si>
  <si>
    <t>смена ламп (5шт) п-д2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</si>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</sst>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50">
        <f t="shared" si="0"/>
        <v>1238.8855500000002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14.31</v>
      </c>
      <c r="M20" s="34">
        <f>SUM(M6:M19)</f>
        <v>2363.7936294000006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8">
        <f>0.05*81</f>
        <v>4.05</v>
      </c>
      <c r="M24" s="33">
        <f>L24*126.87*1.302*1.15</f>
        <v>769.3479265499999</v>
      </c>
    </row>
    <row r="25" spans="1:13" ht="12.75">
      <c r="A25" t="s">
        <v>113</v>
      </c>
      <c r="J25" s="35">
        <v>2</v>
      </c>
      <c r="K25" s="36" t="s">
        <v>143</v>
      </c>
      <c r="L25" s="58">
        <f>0.05*7.1</f>
        <v>0.355</v>
      </c>
      <c r="M25" s="33">
        <f>L25*126.87*1.302*1.15</f>
        <v>67.43667010499999</v>
      </c>
    </row>
    <row r="26" spans="1:13" ht="12.75">
      <c r="A26" t="s">
        <v>114</v>
      </c>
      <c r="J26" s="35">
        <v>3</v>
      </c>
      <c r="K26" s="36"/>
      <c r="L26" s="58"/>
      <c r="M26" s="33">
        <f>L26*126.87*1.302*1.15</f>
        <v>0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8"/>
      <c r="M27" s="33">
        <f>L27*126.87*1.302*1.15</f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aca="true" t="shared" si="1" ref="M28:M39">L28*126.87*1.302*1.15</f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53531.28</v>
      </c>
      <c r="J40" s="20"/>
      <c r="K40" s="30" t="s">
        <v>56</v>
      </c>
      <c r="L40" s="28">
        <f>SUM(L24:L39)</f>
        <v>4.404999999999999</v>
      </c>
      <c r="M40" s="34">
        <f>SUM(M24:M39)</f>
        <v>836.7845966549999</v>
      </c>
    </row>
    <row r="41" spans="1:11" ht="12.75">
      <c r="A41" t="s">
        <v>7</v>
      </c>
      <c r="F41" s="5">
        <v>49529.56</v>
      </c>
      <c r="K41" s="1" t="s">
        <v>60</v>
      </c>
    </row>
    <row r="42" spans="2:13" ht="12.75">
      <c r="B42" t="s">
        <v>8</v>
      </c>
      <c r="F42" s="9">
        <f>F41/F40</f>
        <v>0.9252452024311767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400+250+400+(920.3*14.38)</f>
        <v>14283.914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63813.474</v>
      </c>
      <c r="J44" s="20">
        <v>1</v>
      </c>
      <c r="K44" s="20" t="s">
        <v>137</v>
      </c>
      <c r="L44" s="25" t="s">
        <v>138</v>
      </c>
      <c r="M44" s="25">
        <f>25*18.83</f>
        <v>470.74999999999994</v>
      </c>
    </row>
    <row r="45" spans="10:13" ht="12.75">
      <c r="J45" s="20">
        <v>2</v>
      </c>
      <c r="K45" s="20" t="s">
        <v>139</v>
      </c>
      <c r="L45" s="25" t="s">
        <v>140</v>
      </c>
      <c r="M45" s="25">
        <v>1400</v>
      </c>
    </row>
    <row r="46" spans="2:13" ht="12.75">
      <c r="B46" s="1" t="s">
        <v>10</v>
      </c>
      <c r="C46" s="1"/>
      <c r="J46" s="20">
        <v>3</v>
      </c>
      <c r="K46" s="20" t="s">
        <v>141</v>
      </c>
      <c r="L46" s="25" t="s">
        <v>142</v>
      </c>
      <c r="M46" s="25">
        <v>262</v>
      </c>
    </row>
    <row r="47" spans="10:13" ht="12.75">
      <c r="J47" s="20">
        <v>4</v>
      </c>
      <c r="K47" s="20" t="s">
        <v>144</v>
      </c>
      <c r="L47" s="25" t="s">
        <v>145</v>
      </c>
      <c r="M47" s="25">
        <f>5*12.06</f>
        <v>60.300000000000004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(6215+1031)*1.302</f>
        <v>9434.292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2000*1.302</f>
        <v>2604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12038.292</v>
      </c>
      <c r="J52" s="20">
        <v>9</v>
      </c>
      <c r="K52" s="62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2.22</v>
      </c>
      <c r="E54" s="13" t="s">
        <v>14</v>
      </c>
      <c r="F54" s="11">
        <f>E33*D54</f>
        <v>8116.320000000001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8116.320000000001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241335</v>
      </c>
      <c r="D58">
        <v>229360</v>
      </c>
      <c r="E58">
        <v>3654.2</v>
      </c>
      <c r="F58" s="37">
        <f>C58/D58*E58</f>
        <v>3844.9876046389954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2363.7936294000006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836.7845966549999</v>
      </c>
      <c r="J60" s="20">
        <v>17</v>
      </c>
      <c r="K60" s="20"/>
      <c r="L60" s="25"/>
      <c r="M60" s="25"/>
    </row>
    <row r="61" spans="1:13" ht="12.75">
      <c r="A61" t="s">
        <v>70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M63</f>
        <v>2193.05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2193.05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0.6</v>
      </c>
      <c r="E65" t="s">
        <v>14</v>
      </c>
      <c r="F65" s="11">
        <f>B65*D65</f>
        <v>2193.6</v>
      </c>
    </row>
    <row r="66" spans="1:6" ht="12.75">
      <c r="A66" s="63" t="s">
        <v>76</v>
      </c>
      <c r="B66" s="63"/>
      <c r="C66" s="63"/>
      <c r="D66" s="64"/>
      <c r="E66" s="63"/>
      <c r="F66" s="64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11432.215830693995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0.19</v>
      </c>
      <c r="E70" t="s">
        <v>14</v>
      </c>
      <c r="F70" s="11">
        <f>B70*D70</f>
        <v>694.64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1.06</v>
      </c>
      <c r="E73" t="s">
        <v>14</v>
      </c>
      <c r="F73" s="11">
        <f>B73*D73</f>
        <v>3875.36</v>
      </c>
    </row>
    <row r="74" spans="1:6" ht="12.75">
      <c r="A74" s="4" t="s">
        <v>29</v>
      </c>
      <c r="F74" s="32">
        <f>F70+F73</f>
        <v>4570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2.13</v>
      </c>
      <c r="E77" t="s">
        <v>14</v>
      </c>
      <c r="F77" s="11">
        <f>B77*D77</f>
        <v>7787.28</v>
      </c>
    </row>
    <row r="78" spans="1:6" ht="12.75">
      <c r="A78" s="4" t="s">
        <v>31</v>
      </c>
      <c r="F78" s="32">
        <f>SUM(F77)</f>
        <v>7787.28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43944.107830693996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2548.7582541802517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2543.8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49328.856084874256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43678</v>
      </c>
      <c r="C87" s="42">
        <v>-759</v>
      </c>
      <c r="D87" s="45">
        <f>F44</f>
        <v>63813.474</v>
      </c>
      <c r="E87" s="45">
        <f>F85</f>
        <v>49328.856084874256</v>
      </c>
      <c r="F87" s="46">
        <f>C87+D87-E87</f>
        <v>13725.617915125746</v>
      </c>
    </row>
    <row r="89" spans="1:6" ht="13.5" thickBot="1">
      <c r="A89" t="s">
        <v>86</v>
      </c>
      <c r="C89" s="56">
        <v>43678</v>
      </c>
      <c r="D89" s="8" t="s">
        <v>87</v>
      </c>
      <c r="E89" s="56">
        <v>43708</v>
      </c>
      <c r="F89" t="s">
        <v>88</v>
      </c>
    </row>
    <row r="90" spans="1:7" ht="13.5" thickBot="1">
      <c r="A90" t="s">
        <v>89</v>
      </c>
      <c r="F90" s="57">
        <f>E87</f>
        <v>49328.856084874256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2019-11-11T12:19:09Z</dcterms:modified>
  <cp:category/>
  <cp:version/>
  <cp:contentType/>
  <cp:contentStatus/>
</cp:coreProperties>
</file>