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<sst xmlns="http://schemas.openxmlformats.org/spreadsheetml/2006/main" count="162" uniqueCount="139">
  <si>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</si>
  <si>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</si>
  <si>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</si>
  <si>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</si>
  <si>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</si>
  <si>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</si>
  <si>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</si>
  <si>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</si>
  <si>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</si>
  <si>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</si>
  <si>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</si>
  <si>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</si>
  <si>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</si>
  <si>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</si>
  <si>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</si>
  <si>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</si>
  <si>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</si>
  <si>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</si>
  <si>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</si>
  <si>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</si>
  <si>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</si>
  <si>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</si>
  <si>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</si>
  <si>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</si>
  <si>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</si>
  <si>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</si>
  <si>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</si>
  <si>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</si>
  <si>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</si>
  <si>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</si>
  <si>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</si>
  <si>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</si>
  <si>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</si>
  <si>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</si>
  <si>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</si>
  <si>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</si>
  <si>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</si>
  <si>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</si>
  <si>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</si>
  <si>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</si>
  <si>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</si>
  <si>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</si>
  <si>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</si>
  <si>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</si>
  <si>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</si>
  <si>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</si>
  <si>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</si>
  <si>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</si>
  <si>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</si>
  <si>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</si>
  <si>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</si>
  <si>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</si>
  <si>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</si>
  <si>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</si>
  <si>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</si>
  <si>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</si>
  <si>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</si>
  <si>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</si>
  <si>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</si>
  <si>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</si>
  <si>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</si>
  <si>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</si>
  <si>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</si>
  <si>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</si>
  <si>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</si>
  <si>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</si>
  <si>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</si>
  <si>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</si>
  <si>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</si>
  <si>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</si>
  <si>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</si>
  <si>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</si>
  <si>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</si>
  <si>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</si>
  <si>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</si>
  <si>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</si>
  <si>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</si>
  <si>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</si>
  <si>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</si>
  <si>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</si>
  <si>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</si>
  <si>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</si>
  <si>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</si>
  <si>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</si>
  <si>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</si>
  <si>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</si>
  <si>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</si>
  <si>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</si>
  <si>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</si>
  <si>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</si>
  <si>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</si>
  <si>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</si>
  <si>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</si>
  <si>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</si>
  <si>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</si>
  <si>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</si>
  <si>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</si>
  <si>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</si>
  <si>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</si>
  <si>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</si>
  <si>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</si>
  <si>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</si>
  <si>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</si>
  <si>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</si>
  <si>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</si>
  <si>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</si>
  <si>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</si>
  <si>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</si>
  <si>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</si>
  <si>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</si>
  <si>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</si>
  <si>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</si>
  <si>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</si>
  <si>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</si>
  <si>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</si>
  <si>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</si>
  <si>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</si>
  <si>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</si>
  <si>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</si>
  <si>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</si>
  <si>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</si>
  <si>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</si>
  <si>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</si>
  <si>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</si>
  <si>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</si>
  <si>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</si>
  <si>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</si>
  <si>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</si>
  <si>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</si>
  <si>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</si>
  <si>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</si>
  <si>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</si>
  <si>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(Спарк,эр-телеком,комстар,ростелеком,видикон)</t>
  </si>
  <si>
    <t>февраля</t>
  </si>
  <si>
    <t>за   февраль  2019 г.</t>
  </si>
  <si>
    <t>ост.на 01.03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</si>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</sst>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629.3538594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10.36</v>
      </c>
      <c r="M20" s="33">
        <f>SUM(M6:M19)</f>
        <v>1711.3139064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0.28</v>
      </c>
      <c r="M24" s="32">
        <f>L24*126.87*1.302*1.15</f>
        <v>53.189486280000004</v>
      </c>
    </row>
    <row r="25" spans="1:13" ht="12.75">
      <c r="A25" t="s">
        <v>106</v>
      </c>
      <c r="J25" s="20">
        <v>2</v>
      </c>
      <c r="K25" s="20"/>
      <c r="L25" s="25"/>
      <c r="M25" s="32">
        <f aca="true" t="shared" si="1" ref="M25:M36">L25*126.87*1.302*1.15</f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0.28</v>
      </c>
      <c r="M37" s="33">
        <f>SUM(M24:M36)</f>
        <v>53.189486280000004</v>
      </c>
    </row>
    <row r="38" ht="12.75">
      <c r="K38" s="1" t="s">
        <v>61</v>
      </c>
    </row>
    <row r="39" spans="1:13" ht="12.75">
      <c r="A39" s="2" t="s">
        <v>6</v>
      </c>
      <c r="F39" s="11">
        <v>54931.42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44986.53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0.8189580753601491</v>
      </c>
      <c r="J41" s="20">
        <v>1</v>
      </c>
      <c r="K41" s="20" t="s">
        <v>137</v>
      </c>
      <c r="L41" s="25" t="s">
        <v>138</v>
      </c>
      <c r="M41" s="25">
        <f>4*13.43</f>
        <v>53.72</v>
      </c>
    </row>
    <row r="42" spans="1:13" ht="12.75">
      <c r="A42" s="13" t="s">
        <v>132</v>
      </c>
      <c r="B42" s="13"/>
      <c r="C42" s="13"/>
      <c r="D42" s="13"/>
      <c r="E42" s="13"/>
      <c r="F42" s="5">
        <f>250+400+250+400+105</f>
        <v>1405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46391.53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(2900)*1.202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11102.5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2.03</v>
      </c>
      <c r="E53" s="13" t="s">
        <v>14</v>
      </c>
      <c r="F53" s="11">
        <f>E32*D53</f>
        <v>7050.19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7050.19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183454</v>
      </c>
      <c r="D57">
        <v>229360</v>
      </c>
      <c r="E57">
        <v>3473</v>
      </c>
      <c r="F57" s="34">
        <f>C57/D57*E57</f>
        <v>2777.885167422393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1711.3139064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53.189486280000004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53.72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0.36</v>
      </c>
      <c r="E64" t="s">
        <v>14</v>
      </c>
      <c r="F64" s="11">
        <f>B64*D64</f>
        <v>1250.28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127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5846.388560102393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0.17</v>
      </c>
      <c r="E69" t="s">
        <v>14</v>
      </c>
      <c r="F69" s="11">
        <f>B69*D69</f>
        <v>590.4100000000001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0.83</v>
      </c>
      <c r="E72" t="s">
        <v>14</v>
      </c>
      <c r="F72" s="11">
        <f>B72*D72</f>
        <v>2882.5899999999997</v>
      </c>
      <c r="J72" s="20"/>
      <c r="K72" s="20"/>
      <c r="L72" s="30" t="s">
        <v>64</v>
      </c>
      <c r="M72" s="33">
        <f>SUM(M41:M71)</f>
        <v>53.72</v>
      </c>
    </row>
    <row r="73" spans="1:6" ht="12.75">
      <c r="A73" s="4" t="s">
        <v>29</v>
      </c>
      <c r="F73" s="31">
        <f>F69+F72</f>
        <v>3473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2.08</v>
      </c>
      <c r="E76" t="s">
        <v>14</v>
      </c>
      <c r="F76" s="11">
        <f>B76*D76</f>
        <v>7223.84</v>
      </c>
    </row>
    <row r="77" spans="1:6" ht="12.75">
      <c r="A77" s="4" t="s">
        <v>31</v>
      </c>
      <c r="F77" s="8">
        <f>SUM(F76)</f>
        <v>7223.84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34695.91856010239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2012.3632764859387</v>
      </c>
    </row>
    <row r="81" spans="1:6" ht="12.75">
      <c r="A81" s="1"/>
      <c r="B81" s="35" t="s">
        <v>128</v>
      </c>
      <c r="C81" s="35"/>
      <c r="D81" s="1"/>
      <c r="E81" s="56"/>
      <c r="F81" s="57">
        <v>1946.79</v>
      </c>
    </row>
    <row r="82" spans="1:6" ht="12.75">
      <c r="A82" s="1"/>
      <c r="B82" s="35" t="s">
        <v>129</v>
      </c>
      <c r="C82" s="35"/>
      <c r="D82" s="1"/>
      <c r="E82" s="56"/>
      <c r="F82" s="57">
        <v>376.6</v>
      </c>
    </row>
    <row r="83" spans="1:6" ht="12.75">
      <c r="A83" s="1"/>
      <c r="B83" s="35" t="s">
        <v>130</v>
      </c>
      <c r="C83" s="35"/>
      <c r="D83" s="1"/>
      <c r="E83" s="56"/>
      <c r="F83" s="57">
        <v>1914.35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40946.02183658833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43497</v>
      </c>
      <c r="C86" s="39">
        <v>166335</v>
      </c>
      <c r="D86" s="42">
        <f>F43</f>
        <v>46391.53</v>
      </c>
      <c r="E86" s="42">
        <f>F84</f>
        <v>40946.02183658833</v>
      </c>
      <c r="F86" s="43">
        <f>C86+D86-E86</f>
        <v>171780.50816341167</v>
      </c>
    </row>
    <row r="88" spans="1:6" ht="13.5" thickBot="1">
      <c r="A88" t="s">
        <v>111</v>
      </c>
      <c r="C88" s="52">
        <v>43497</v>
      </c>
      <c r="D88" s="8" t="s">
        <v>112</v>
      </c>
      <c r="E88" s="52">
        <v>43524</v>
      </c>
      <c r="F88" t="s">
        <v>113</v>
      </c>
    </row>
    <row r="89" spans="1:7" ht="13.5" thickBot="1">
      <c r="A89" t="s">
        <v>114</v>
      </c>
      <c r="F89" s="53">
        <f>E86</f>
        <v>40946.02183658833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2019-05-08T09:02:14Z</dcterms:modified>
  <cp:category/>
  <cp:version/>
  <cp:contentType/>
  <cp:contentStatus/>
</cp:coreProperties>
</file>