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<sst xmlns="http://schemas.openxmlformats.org/spreadsheetml/2006/main" count="158" uniqueCount="135">
  <si>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</si>
  <si>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</si>
  <si>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</si>
  <si>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</si>
  <si>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</si>
  <si>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</si>
  <si>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</si>
  <si>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</si>
  <si>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</si>
  <si>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</si>
  <si>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</si>
  <si>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</si>
  <si>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</si>
  <si>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</si>
  <si>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</si>
  <si>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</si>
  <si>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</si>
  <si>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</si>
  <si>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</si>
  <si>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</si>
  <si>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</si>
  <si>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</si>
  <si>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</si>
  <si>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</si>
  <si>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</si>
  <si>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</si>
  <si>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</si>
  <si>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</si>
  <si>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</si>
  <si>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</si>
  <si>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</si>
  <si>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</si>
  <si>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</si>
  <si>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</si>
  <si>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</si>
  <si>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</si>
  <si>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</si>
  <si>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</si>
  <si>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</si>
  <si>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</si>
  <si>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</si>
  <si>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</si>
  <si>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</si>
  <si>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</si>
  <si>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</si>
  <si>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</si>
  <si>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</si>
  <si>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</si>
  <si>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</si>
  <si>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</si>
  <si>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</si>
  <si>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</si>
  <si>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</si>
  <si>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</si>
  <si>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</si>
  <si>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</si>
  <si>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</si>
  <si>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</si>
  <si>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</si>
  <si>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</si>
  <si>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</si>
  <si>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</si>
  <si>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</si>
  <si>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</si>
  <si>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</si>
  <si>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</si>
  <si>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</si>
  <si>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</si>
  <si>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</si>
  <si>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</si>
  <si>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</si>
  <si>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</si>
  <si>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</si>
  <si>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</si>
  <si>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</si>
  <si>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</si>
  <si>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</si>
  <si>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</si>
  <si>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</si>
  <si>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</si>
  <si>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</si>
  <si>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</si>
  <si>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</si>
  <si>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</si>
  <si>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</si>
  <si>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</si>
  <si>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</si>
  <si>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</si>
  <si>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</si>
  <si>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</si>
  <si>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</si>
  <si>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</si>
  <si>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</si>
  <si>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</si>
  <si>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</si>
  <si>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</si>
  <si>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</si>
  <si>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</si>
  <si>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</si>
  <si>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</si>
  <si>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</si>
  <si>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</si>
  <si>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</si>
  <si>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</si>
  <si>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</si>
  <si>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</si>
  <si>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</si>
  <si>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</si>
  <si>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</si>
  <si>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</si>
  <si>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</si>
  <si>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</si>
  <si>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</si>
  <si>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</si>
  <si>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</si>
  <si>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</si>
  <si>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</si>
  <si>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</si>
  <si>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</si>
  <si>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</si>
  <si>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</si>
  <si>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</si>
  <si>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</si>
  <si>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</si>
  <si>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</si>
  <si>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</si>
  <si>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</si>
  <si>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</si>
  <si>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</si>
  <si>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</si>
  <si>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</si>
  <si>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</si>
  <si>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августа</t>
  </si>
  <si>
    <t>за   август  2019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</si>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</sst>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73" sqref="D73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L6*126.87*1.302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151.96996080000002</v>
      </c>
    </row>
    <row r="14" spans="1:13" ht="12.75">
      <c r="A14" t="s">
        <v>96</v>
      </c>
      <c r="J14" s="20">
        <v>5</v>
      </c>
      <c r="K14" s="19" t="s">
        <v>49</v>
      </c>
      <c r="L14" s="25">
        <v>8.62</v>
      </c>
      <c r="M14" s="49">
        <f t="shared" si="0"/>
        <v>1423.8924588000002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237.86602560000003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11.479999999999999</v>
      </c>
      <c r="M20" s="34">
        <f>SUM(M6:M19)</f>
        <v>1896.3208152000004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49"/>
      <c r="M24" s="33">
        <f>L24*126.87*1.302*1.15</f>
        <v>0</v>
      </c>
    </row>
    <row r="25" spans="1:13" ht="12.75">
      <c r="A25" t="s">
        <v>106</v>
      </c>
      <c r="J25" s="20">
        <v>2</v>
      </c>
      <c r="K25" s="20"/>
      <c r="L25" s="49"/>
      <c r="M25" s="33">
        <f>L25*126.87*1.302*1.15</f>
        <v>0</v>
      </c>
    </row>
    <row r="26" spans="1:13" ht="12.75">
      <c r="A26" t="s">
        <v>107</v>
      </c>
      <c r="J26" s="20">
        <v>3</v>
      </c>
      <c r="K26" s="20"/>
      <c r="L26" s="25"/>
      <c r="M26" s="33">
        <f>L26*126.87*1.302*1.15</f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2"/>
      <c r="M27" s="33">
        <f>L27*126.87*1.302*1.15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aca="true" t="shared" si="1" ref="M28:M35">L28*126.87*1.302*1.15</f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0</v>
      </c>
      <c r="M36" s="34">
        <f>SUM(M24:M35)</f>
        <v>0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49004.74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44448.25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0.9070194026128902</v>
      </c>
      <c r="J42" s="20">
        <v>3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45498.25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9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(3955+445)*1.302</f>
        <v>5728.8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(2000)*1.302</f>
        <v>2604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8332.8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7343.316000000001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7343.316000000001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241335</v>
      </c>
      <c r="D58">
        <v>229360</v>
      </c>
      <c r="E58">
        <v>3307.8</v>
      </c>
      <c r="F58" s="35">
        <f>C58/D58*E58</f>
        <v>3480.501887861877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1896.3208152000004</v>
      </c>
      <c r="J59" s="20"/>
      <c r="K59" s="20"/>
      <c r="L59" s="31" t="s">
        <v>64</v>
      </c>
      <c r="M59" s="34">
        <f>SUM(M40:M58)</f>
        <v>0</v>
      </c>
    </row>
    <row r="60" spans="1:6" ht="12.75">
      <c r="A60" t="s">
        <v>21</v>
      </c>
      <c r="F60" s="11">
        <v>0</v>
      </c>
    </row>
    <row r="61" spans="1:6" ht="12.75">
      <c r="A61" t="s">
        <v>72</v>
      </c>
      <c r="F61" s="5">
        <f>1*600*30.2%</f>
        <v>181.2</v>
      </c>
    </row>
    <row r="62" spans="1:6" ht="12.75">
      <c r="A62" t="s">
        <v>22</v>
      </c>
      <c r="F62" s="11">
        <f>M59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0.6</v>
      </c>
      <c r="E65" t="s">
        <v>14</v>
      </c>
      <c r="F65" s="11">
        <f>B65*D65</f>
        <v>1984.68</v>
      </c>
    </row>
    <row r="66" spans="1:6" ht="12.75">
      <c r="A66" s="53" t="s">
        <v>75</v>
      </c>
      <c r="B66" s="53"/>
      <c r="C66" s="53"/>
      <c r="D66" s="59"/>
      <c r="E66" s="53"/>
      <c r="F66" s="59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7542.702703061877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0.19</v>
      </c>
      <c r="E70" s="7" t="s">
        <v>14</v>
      </c>
      <c r="F70" s="11">
        <f>B70*D70</f>
        <v>628.4820000000001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1.06</v>
      </c>
      <c r="E73" t="s">
        <v>14</v>
      </c>
      <c r="F73" s="11">
        <f>B73*D73</f>
        <v>3506.2680000000005</v>
      </c>
    </row>
    <row r="74" spans="1:6" ht="12.75">
      <c r="A74" s="4" t="s">
        <v>29</v>
      </c>
      <c r="F74" s="32">
        <f>F70+F73</f>
        <v>4134.750000000001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2.13</v>
      </c>
      <c r="E77" t="s">
        <v>14</v>
      </c>
      <c r="F77" s="11">
        <f>B77*D77</f>
        <v>7045.6140000000005</v>
      </c>
    </row>
    <row r="78" spans="1:6" ht="12.75">
      <c r="A78" s="4" t="s">
        <v>31</v>
      </c>
      <c r="F78" s="32">
        <f>SUM(F77)</f>
        <v>7045.6140000000005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34399.18270306188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1995.152596777589</v>
      </c>
      <c r="I81" s="7"/>
    </row>
    <row r="82" spans="1:9" ht="12.75">
      <c r="A82" s="1"/>
      <c r="B82" s="36" t="s">
        <v>128</v>
      </c>
      <c r="C82" s="48"/>
      <c r="D82" s="1"/>
      <c r="E82" s="57"/>
      <c r="F82" s="58">
        <v>9250.6</v>
      </c>
      <c r="I82" s="7"/>
    </row>
    <row r="83" spans="1:9" ht="12.75">
      <c r="A83" s="1"/>
      <c r="B83" s="36" t="s">
        <v>129</v>
      </c>
      <c r="C83" s="48"/>
      <c r="D83" s="1"/>
      <c r="E83" s="57"/>
      <c r="F83" s="58">
        <v>330.57</v>
      </c>
      <c r="I83" s="7"/>
    </row>
    <row r="84" spans="1:9" ht="12.75">
      <c r="A84" s="1"/>
      <c r="B84" s="36" t="s">
        <v>130</v>
      </c>
      <c r="C84" s="48"/>
      <c r="D84" s="1"/>
      <c r="E84" s="57"/>
      <c r="F84" s="58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45975.50529983947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43678</v>
      </c>
      <c r="C87" s="40">
        <v>218928</v>
      </c>
      <c r="D87" s="44">
        <f>F44</f>
        <v>45498.25</v>
      </c>
      <c r="E87" s="44">
        <f>F85</f>
        <v>45975.50529983947</v>
      </c>
      <c r="F87" s="42">
        <f>C87+D87-E87</f>
        <v>218450.74470016052</v>
      </c>
    </row>
    <row r="89" spans="1:6" ht="13.5" thickBot="1">
      <c r="A89" t="s">
        <v>111</v>
      </c>
      <c r="C89" s="55">
        <v>43678</v>
      </c>
      <c r="D89" s="8" t="s">
        <v>112</v>
      </c>
      <c r="E89" s="55">
        <v>43708</v>
      </c>
      <c r="F89" t="s">
        <v>113</v>
      </c>
    </row>
    <row r="90" spans="1:7" ht="13.5" thickBot="1">
      <c r="A90" t="s">
        <v>114</v>
      </c>
      <c r="F90" s="56">
        <f>E87</f>
        <v>45975.50529983947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2017-08-21T12:42:48Z</cp:lastPrinted>
  <dcterms:created xsi:type="dcterms:W3CDTF">2008-08-18T07:30:19Z</dcterms:created>
  <dcterms:modified xsi:type="dcterms:W3CDTF">2019-10-23T10:49:41Z</dcterms:modified>
  <cp:category/>
  <cp:version/>
  <cp:contentType/>
  <cp:contentStatus/>
</cp:coreProperties>
</file>