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<sst xmlns="http://schemas.openxmlformats.org/spreadsheetml/2006/main" count="168" uniqueCount="145">
  <si>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</si>
  <si>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</si>
  <si>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</si>
  <si>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</si>
  <si>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</si>
  <si>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</si>
  <si>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</si>
  <si>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</si>
  <si>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</si>
  <si>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</si>
  <si>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</si>
  <si>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</si>
  <si>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</si>
  <si>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</si>
  <si>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</si>
  <si>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</si>
  <si>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</si>
  <si>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</si>
  <si>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</si>
  <si>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</si>
  <si>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</si>
  <si>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</si>
  <si>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</si>
  <si>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</si>
  <si>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</si>
  <si>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</si>
  <si>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</si>
  <si>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</si>
  <si>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</si>
  <si>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</si>
  <si>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</si>
  <si>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</si>
  <si>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</si>
  <si>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</si>
  <si>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</si>
  <si>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</si>
  <si>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</si>
  <si>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</si>
  <si>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</si>
  <si>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</si>
  <si>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</si>
  <si>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</si>
  <si>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</si>
  <si>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</si>
  <si>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</si>
  <si>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</si>
  <si>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</si>
  <si>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</si>
  <si>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</si>
  <si>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</si>
  <si>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</si>
  <si>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</si>
  <si>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</si>
  <si>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</si>
  <si>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</si>
  <si>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</si>
  <si>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</si>
  <si>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</si>
  <si>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</si>
  <si>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</si>
  <si>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</si>
  <si>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</si>
  <si>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</si>
  <si>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</si>
  <si>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</si>
  <si>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</si>
  <si>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</si>
  <si>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</si>
  <si>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</si>
  <si>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</si>
  <si>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</si>
  <si>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</si>
  <si>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</si>
  <si>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</si>
  <si>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</si>
  <si>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</si>
  <si>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</si>
  <si>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</si>
  <si>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</si>
  <si>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</si>
  <si>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</si>
  <si>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</si>
  <si>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</si>
  <si>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</si>
  <si>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</si>
  <si>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</si>
  <si>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</si>
  <si>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</si>
  <si>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</si>
  <si>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</si>
  <si>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</si>
  <si>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</si>
  <si>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</si>
  <si>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</si>
  <si>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</si>
  <si>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</si>
  <si>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</si>
  <si>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</si>
  <si>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</si>
  <si>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</si>
  <si>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</si>
  <si>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</si>
  <si>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</si>
  <si>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</si>
  <si>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</si>
  <si>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</si>
  <si>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</si>
  <si>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</si>
  <si>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</si>
  <si>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</si>
  <si>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</si>
  <si>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</si>
  <si>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</si>
  <si>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</si>
  <si>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</si>
  <si>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</si>
  <si>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</si>
  <si>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</si>
  <si>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</si>
  <si>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</si>
  <si>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</si>
  <si>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</si>
  <si>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</si>
  <si>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</si>
  <si>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</si>
  <si>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</si>
  <si>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</si>
  <si>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</si>
  <si>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</si>
  <si>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</si>
  <si>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</si>
  <si>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</si>
  <si>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</si>
  <si>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</si>
  <si>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</si>
  <si>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смена труб д 20 п.пр. (2мп) кв.75</t>
  </si>
  <si>
    <t>труба д 20 п.пр.</t>
  </si>
  <si>
    <t>2мп</t>
  </si>
  <si>
    <t>муфта паячная 20</t>
  </si>
  <si>
    <t>1шт</t>
  </si>
  <si>
    <t>муфта нер.20</t>
  </si>
  <si>
    <t>2шт</t>
  </si>
  <si>
    <t>смена ламп (20шт) п-д2,3</t>
  </si>
  <si>
    <t>лампа</t>
  </si>
  <si>
    <t>20шт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</si>
</sst>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3" sqref="M4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91</v>
      </c>
      <c r="D2" s="8">
        <v>3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541.8059472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541.8059472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371.665665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108</v>
      </c>
      <c r="J20" s="20"/>
      <c r="K20" s="27" t="s">
        <v>57</v>
      </c>
      <c r="L20" s="28">
        <f>SUM(L6:L19)</f>
        <v>9.309999999999999</v>
      </c>
      <c r="M20" s="34">
        <f>SUM(M6:M19)</f>
        <v>1537.8699294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f>0.02*224.9</f>
        <v>4.498</v>
      </c>
      <c r="M24" s="33">
        <f>L24*126.87*1.302*1.15</f>
        <v>854.4511045980001</v>
      </c>
    </row>
    <row r="25" spans="1:13" ht="12.75">
      <c r="A25" t="s">
        <v>112</v>
      </c>
      <c r="J25" s="20">
        <v>2</v>
      </c>
      <c r="K25" s="20" t="s">
        <v>142</v>
      </c>
      <c r="L25" s="46">
        <f>0.2*7.1</f>
        <v>1.42</v>
      </c>
      <c r="M25" s="33">
        <f aca="true" t="shared" si="1" ref="M25:M34">L25*126.87*1.302*1.15</f>
        <v>269.74668041999996</v>
      </c>
    </row>
    <row r="26" spans="1:13" ht="12.75">
      <c r="A26" t="s">
        <v>113</v>
      </c>
      <c r="J26" s="20">
        <v>3</v>
      </c>
      <c r="K26" s="20"/>
      <c r="L26" s="56"/>
      <c r="M26" s="33">
        <f t="shared" si="1"/>
        <v>0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5.918</v>
      </c>
      <c r="M35" s="34">
        <f>SUM(M24:M34)</f>
        <v>1124.197785018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2*72</f>
        <v>144</v>
      </c>
    </row>
    <row r="40" spans="1:13" ht="12.75">
      <c r="A40" s="2" t="s">
        <v>6</v>
      </c>
      <c r="F40" s="11">
        <v>49187.38</v>
      </c>
      <c r="J40" s="20">
        <v>2</v>
      </c>
      <c r="K40" s="20" t="s">
        <v>138</v>
      </c>
      <c r="L40" s="25" t="s">
        <v>139</v>
      </c>
      <c r="M40" s="25">
        <v>2.62</v>
      </c>
    </row>
    <row r="41" spans="1:13" ht="12.75">
      <c r="A41" t="s">
        <v>7</v>
      </c>
      <c r="F41" s="5">
        <v>52400.09</v>
      </c>
      <c r="J41" s="20">
        <v>3</v>
      </c>
      <c r="K41" s="20" t="s">
        <v>140</v>
      </c>
      <c r="L41" s="25" t="s">
        <v>141</v>
      </c>
      <c r="M41" s="25">
        <f>2*77.76</f>
        <v>155.52</v>
      </c>
    </row>
    <row r="42" spans="2:13" ht="12.75">
      <c r="B42" t="s">
        <v>8</v>
      </c>
      <c r="F42" s="9">
        <f>F41/F40</f>
        <v>1.0653157374920152</v>
      </c>
      <c r="J42" s="20">
        <v>4</v>
      </c>
      <c r="K42" s="20" t="s">
        <v>143</v>
      </c>
      <c r="L42" s="25" t="s">
        <v>144</v>
      </c>
      <c r="M42" s="25">
        <f>20*11.6</f>
        <v>232</v>
      </c>
    </row>
    <row r="43" spans="1:13" ht="12.75">
      <c r="A43" t="s">
        <v>126</v>
      </c>
      <c r="F43" s="5">
        <f>250+250+400</f>
        <v>900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53300.09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59"/>
      <c r="L48" s="25"/>
      <c r="M48" s="25"/>
    </row>
    <row r="49" spans="1:13" ht="12.75">
      <c r="A49" t="s">
        <v>12</v>
      </c>
      <c r="F49" s="11">
        <f>(5085+765)*1.302</f>
        <v>7616.7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9539.9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2.03</v>
      </c>
      <c r="E54" s="13" t="s">
        <v>14</v>
      </c>
      <c r="F54" s="11">
        <f>E33*D54</f>
        <v>6417.438999999999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0.5</v>
      </c>
      <c r="E55" t="s">
        <v>14</v>
      </c>
      <c r="F55" s="11">
        <f>B55*D55</f>
        <v>410.35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6827.789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184596</v>
      </c>
      <c r="D58">
        <v>229360</v>
      </c>
      <c r="E58">
        <v>3161.3</v>
      </c>
      <c r="F58" s="35">
        <f>C58/D58*E58</f>
        <v>2544.3117143355425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1537.8699294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1124.197785018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534.14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534.14</v>
      </c>
    </row>
    <row r="65" spans="2:6" ht="12.75">
      <c r="B65">
        <v>3161.3</v>
      </c>
      <c r="C65" t="s">
        <v>13</v>
      </c>
      <c r="D65" s="11">
        <v>0.26</v>
      </c>
      <c r="E65" t="s">
        <v>14</v>
      </c>
      <c r="F65" s="11">
        <f>B65*D65</f>
        <v>821.9380000000001</v>
      </c>
    </row>
    <row r="66" spans="1:6" ht="12.75">
      <c r="A66" s="52" t="s">
        <v>78</v>
      </c>
      <c r="B66" s="52"/>
      <c r="C66" s="52"/>
      <c r="D66" s="60"/>
      <c r="E66" s="52"/>
      <c r="F66" s="60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6562.457428753543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0.19</v>
      </c>
      <c r="E70" t="s">
        <v>14</v>
      </c>
      <c r="F70" s="11">
        <f>B70*D70</f>
        <v>600.647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1.13</v>
      </c>
      <c r="E73" t="s">
        <v>14</v>
      </c>
      <c r="F73" s="11">
        <f>B73*D73</f>
        <v>3572.269</v>
      </c>
    </row>
    <row r="74" spans="1:6" ht="12.75">
      <c r="A74" s="4" t="s">
        <v>29</v>
      </c>
      <c r="F74" s="32">
        <f>F70+F73</f>
        <v>4172.916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3.23</v>
      </c>
      <c r="E77" t="s">
        <v>14</v>
      </c>
      <c r="F77" s="11">
        <f>B77*D77</f>
        <v>10210.999</v>
      </c>
    </row>
    <row r="78" spans="1:6" ht="12.75">
      <c r="A78" s="4" t="s">
        <v>31</v>
      </c>
      <c r="F78" s="32">
        <f>SUM(F77)</f>
        <v>10210.999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37314.06142875354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2164.215562867705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1629.38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289.4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1602.22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42999.27699162125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43525</v>
      </c>
      <c r="C87" s="40">
        <v>-88776</v>
      </c>
      <c r="D87" s="43">
        <f>F44</f>
        <v>53300.09</v>
      </c>
      <c r="E87" s="43">
        <f>F85</f>
        <v>42999.27699162125</v>
      </c>
      <c r="F87" s="44">
        <f>C87+D87-E87</f>
        <v>-78475.18699162125</v>
      </c>
    </row>
    <row r="89" spans="1:6" ht="13.5" thickBot="1">
      <c r="A89" t="s">
        <v>85</v>
      </c>
      <c r="C89" s="54">
        <v>43525</v>
      </c>
      <c r="D89" s="8" t="s">
        <v>86</v>
      </c>
      <c r="E89" s="54">
        <v>43555</v>
      </c>
      <c r="F89" t="s">
        <v>87</v>
      </c>
    </row>
    <row r="90" spans="1:7" ht="13.5" thickBot="1">
      <c r="A90" t="s">
        <v>88</v>
      </c>
      <c r="F90" s="55">
        <f>E87</f>
        <v>42999.27699162125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2017-08-21T12:46:05Z</cp:lastPrinted>
  <dcterms:created xsi:type="dcterms:W3CDTF">2008-08-18T07:30:19Z</dcterms:created>
  <dcterms:modified xsi:type="dcterms:W3CDTF">2019-06-06T06:25:00Z</dcterms:modified>
  <cp:category/>
  <cp:version/>
  <cp:contentType/>
  <cp:contentStatus/>
</cp:coreProperties>
</file>