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<sst xmlns="http://schemas.openxmlformats.org/spreadsheetml/2006/main" count="165" uniqueCount="142">
  <si>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</si>
  <si>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</si>
  <si>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</si>
  <si>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</si>
  <si>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</si>
  <si>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</si>
  <si>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</si>
  <si>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</si>
  <si>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</si>
  <si>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</si>
  <si>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</si>
  <si>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</si>
  <si>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</si>
  <si>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</si>
  <si>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</si>
  <si>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</si>
  <si>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</si>
  <si>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</si>
  <si>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</si>
  <si>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</si>
  <si>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</si>
  <si>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</si>
  <si>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</si>
  <si>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</si>
  <si>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</si>
  <si>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</si>
  <si>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</si>
  <si>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</si>
  <si>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</si>
  <si>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</si>
  <si>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</si>
  <si>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</si>
  <si>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</si>
  <si>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</si>
  <si>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</si>
  <si>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</si>
  <si>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</si>
  <si>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</si>
  <si>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</si>
  <si>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</si>
  <si>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</si>
  <si>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</si>
  <si>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</si>
  <si>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</si>
  <si>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</si>
  <si>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</si>
  <si>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</si>
  <si>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</si>
  <si>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</si>
  <si>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</si>
  <si>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</si>
  <si>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</si>
  <si>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</si>
  <si>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</si>
  <si>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</si>
  <si>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</si>
  <si>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</si>
  <si>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</si>
  <si>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</si>
  <si>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</si>
  <si>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</si>
  <si>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</si>
  <si>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</si>
  <si>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</si>
  <si>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</si>
  <si>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</si>
  <si>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</si>
  <si>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</si>
  <si>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</si>
  <si>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</si>
  <si>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</si>
  <si>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</si>
  <si>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</si>
  <si>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</si>
  <si>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</si>
  <si>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</si>
  <si>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</si>
  <si>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</si>
  <si>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</si>
  <si>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</si>
  <si>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</si>
  <si>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</si>
  <si>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</si>
  <si>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</si>
  <si>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</si>
  <si>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</si>
  <si>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</si>
  <si>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</si>
  <si>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</si>
  <si>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</si>
  <si>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</si>
  <si>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</si>
  <si>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</si>
  <si>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</si>
  <si>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</si>
  <si>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</si>
  <si>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</si>
  <si>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</si>
  <si>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</si>
  <si>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</si>
  <si>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</si>
  <si>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</si>
  <si>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</si>
  <si>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</si>
  <si>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</si>
  <si>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</si>
  <si>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</si>
  <si>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</si>
  <si>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</si>
  <si>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</si>
  <si>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</si>
  <si>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</si>
  <si>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</si>
  <si>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</si>
  <si>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</si>
  <si>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</si>
  <si>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</si>
  <si>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</si>
  <si>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</si>
  <si>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</si>
  <si>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</si>
  <si>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</si>
  <si>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</si>
  <si>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</si>
  <si>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</si>
  <si>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</si>
  <si>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</si>
  <si>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</si>
  <si>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</si>
  <si>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</si>
  <si>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</si>
  <si>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</si>
  <si>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</si>
  <si>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</si>
  <si>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ремонт люка выхода на кровлю</t>
  </si>
  <si>
    <t>саморез</t>
  </si>
  <si>
    <t>15шт</t>
  </si>
  <si>
    <t>тёс</t>
  </si>
  <si>
    <t>1шт</t>
  </si>
  <si>
    <t>смена ламп (5шт) п-д2,3,4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</si>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</sst>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3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576.4947426000001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956.4196446000001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2.63</v>
      </c>
      <c r="M24" s="31">
        <f>L24*126.87*1.302*1.15</f>
        <v>499.60124612999994</v>
      </c>
    </row>
    <row r="25" spans="1:13" ht="12.75">
      <c r="A25" t="s">
        <v>114</v>
      </c>
      <c r="J25" s="20">
        <v>2</v>
      </c>
      <c r="K25" s="20" t="s">
        <v>139</v>
      </c>
      <c r="L25" s="48">
        <f>0.05*7.1</f>
        <v>0.355</v>
      </c>
      <c r="M25" s="31">
        <f>L25*126.87*1.302*1.15</f>
        <v>67.43667010499999</v>
      </c>
    </row>
    <row r="26" spans="1:13" ht="12.75">
      <c r="A26" t="s">
        <v>115</v>
      </c>
      <c r="J26" s="20">
        <v>3</v>
      </c>
      <c r="K26" s="20"/>
      <c r="L26" s="25"/>
      <c r="M26" s="31">
        <f aca="true" t="shared" si="1" ref="M26:M35">L26*126.87*1.302*1.15</f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2.985</v>
      </c>
      <c r="M36" s="32">
        <f>SUM(M24:M35)</f>
        <v>567.0379162349999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47988.87</v>
      </c>
      <c r="J40" s="20">
        <v>1</v>
      </c>
      <c r="K40" s="55" t="s">
        <v>135</v>
      </c>
      <c r="L40" s="23" t="s">
        <v>136</v>
      </c>
      <c r="M40" s="23">
        <f>15*0.66</f>
        <v>9.9</v>
      </c>
    </row>
    <row r="41" spans="1:13" ht="12.75">
      <c r="A41" t="s">
        <v>7</v>
      </c>
      <c r="F41" s="5">
        <v>45326.43</v>
      </c>
      <c r="J41" s="20">
        <v>2</v>
      </c>
      <c r="K41" s="20" t="s">
        <v>137</v>
      </c>
      <c r="L41" s="23" t="s">
        <v>138</v>
      </c>
      <c r="M41" s="23">
        <v>214.81</v>
      </c>
    </row>
    <row r="42" spans="2:13" ht="12.75">
      <c r="B42" t="s">
        <v>8</v>
      </c>
      <c r="F42" s="9">
        <f>F41/F40</f>
        <v>0.9445196354904793</v>
      </c>
      <c r="J42" s="20">
        <v>3</v>
      </c>
      <c r="K42" s="20" t="s">
        <v>140</v>
      </c>
      <c r="L42" s="23" t="s">
        <v>141</v>
      </c>
      <c r="M42" s="23">
        <f>5*11.6</f>
        <v>58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46626.43</v>
      </c>
      <c r="J44" s="20">
        <v>5</v>
      </c>
      <c r="K44" s="20"/>
      <c r="L44" s="25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5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48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58"/>
    </row>
    <row r="52" spans="1:13" ht="12.75">
      <c r="A52" s="10" t="s">
        <v>33</v>
      </c>
      <c r="D52" s="5"/>
      <c r="F52" s="33">
        <f>F49+F50+F51</f>
        <v>7652</v>
      </c>
      <c r="J52" s="20">
        <v>13</v>
      </c>
      <c r="K52" s="20"/>
      <c r="L52" s="23"/>
      <c r="M52" s="58"/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2.03</v>
      </c>
      <c r="E54" t="s">
        <v>14</v>
      </c>
      <c r="F54" s="11">
        <f>E33*D54</f>
        <v>6507.773999999999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6507.773999999999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184596</v>
      </c>
      <c r="D59">
        <v>229360</v>
      </c>
      <c r="E59">
        <v>3205.8</v>
      </c>
      <c r="F59" s="36">
        <f>C59/D59*E59</f>
        <v>2580.1266864318104</v>
      </c>
      <c r="J59" s="20"/>
      <c r="K59" s="20"/>
      <c r="L59" s="34" t="s">
        <v>63</v>
      </c>
      <c r="M59" s="35">
        <f>SUM(M40:M58)</f>
        <v>282.71000000000004</v>
      </c>
    </row>
    <row r="60" spans="1:6" ht="12.75">
      <c r="A60" t="s">
        <v>20</v>
      </c>
      <c r="F60" s="36">
        <f>M20</f>
        <v>956.4196446000001</v>
      </c>
    </row>
    <row r="61" spans="1:6" ht="12.75">
      <c r="A61" t="s">
        <v>21</v>
      </c>
      <c r="F61" s="11">
        <f>M36</f>
        <v>567.0379162349999</v>
      </c>
    </row>
    <row r="62" spans="1:6" ht="12.75">
      <c r="A62" t="s">
        <v>70</v>
      </c>
      <c r="F62" s="5">
        <v>0</v>
      </c>
    </row>
    <row r="63" spans="1:6" ht="12.75">
      <c r="A63" t="s">
        <v>22</v>
      </c>
      <c r="F63" s="5">
        <f>M59</f>
        <v>282.71000000000004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0.26</v>
      </c>
      <c r="E66" t="s">
        <v>14</v>
      </c>
      <c r="F66" s="11">
        <f>B66*D66</f>
        <v>833.508</v>
      </c>
    </row>
    <row r="67" spans="1:6" ht="12.75">
      <c r="A67" s="59" t="s">
        <v>77</v>
      </c>
      <c r="B67" s="59"/>
      <c r="C67" s="59"/>
      <c r="D67" s="60"/>
      <c r="E67" s="59"/>
      <c r="F67" s="60">
        <v>0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5219.80224726681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0.19</v>
      </c>
      <c r="E71" t="s">
        <v>14</v>
      </c>
      <c r="F71" s="11">
        <f>B71*D71</f>
        <v>609.1020000000001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1.13</v>
      </c>
      <c r="E74" t="s">
        <v>14</v>
      </c>
      <c r="F74" s="11">
        <f>B74*D74</f>
        <v>3622.554</v>
      </c>
    </row>
    <row r="75" spans="1:6" ht="12.75">
      <c r="A75" s="10" t="s">
        <v>29</v>
      </c>
      <c r="F75" s="33">
        <f>F71+F74</f>
        <v>4231.656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3.23</v>
      </c>
      <c r="E78" t="s">
        <v>14</v>
      </c>
      <c r="F78" s="11">
        <f>B78*D78</f>
        <v>10354.734</v>
      </c>
    </row>
    <row r="79" spans="1:6" ht="12.75">
      <c r="A79" s="10" t="s">
        <v>31</v>
      </c>
      <c r="F79" s="33">
        <f>SUM(F78)</f>
        <v>10354.734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33965.96624726681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1970.026042341475</v>
      </c>
    </row>
    <row r="83" spans="1:6" ht="12.75">
      <c r="A83" s="1"/>
      <c r="B83" s="37" t="s">
        <v>127</v>
      </c>
      <c r="C83" s="37"/>
      <c r="D83" s="1"/>
      <c r="E83" s="56"/>
      <c r="F83" s="57">
        <v>1033.68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37162.15228960829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43525</v>
      </c>
      <c r="C88" s="41">
        <v>-230241</v>
      </c>
      <c r="D88" s="44">
        <f>F44</f>
        <v>46626.43</v>
      </c>
      <c r="E88" s="44">
        <f>F86</f>
        <v>37162.15228960829</v>
      </c>
      <c r="F88" s="45">
        <f>C88+D88-E88</f>
        <v>-220776.7222896083</v>
      </c>
    </row>
    <row r="90" spans="1:6" ht="13.5" thickBot="1">
      <c r="A90" t="s">
        <v>85</v>
      </c>
      <c r="C90" s="53">
        <v>43525</v>
      </c>
      <c r="D90" s="8" t="s">
        <v>86</v>
      </c>
      <c r="E90" s="53">
        <v>43555</v>
      </c>
      <c r="F90" t="s">
        <v>87</v>
      </c>
    </row>
    <row r="91" spans="1:7" ht="13.5" thickBot="1">
      <c r="A91" t="s">
        <v>88</v>
      </c>
      <c r="F91" s="54">
        <f>E88</f>
        <v>37162.15228960829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2019-06-06T06:38:56Z</dcterms:modified>
  <cp:category/>
  <cp:version/>
  <cp:contentType/>
  <cp:contentStatus/>
</cp:coreProperties>
</file>