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<sst xmlns="http://schemas.openxmlformats.org/spreadsheetml/2006/main" count="162" uniqueCount="139">
  <si>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</si>
  <si>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</si>
  <si>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</si>
  <si>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</si>
  <si>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</si>
  <si>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</si>
  <si>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</si>
  <si>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</si>
  <si>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</si>
  <si>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</si>
  <si>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</si>
  <si>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</si>
  <si>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</si>
  <si>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</si>
  <si>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</si>
  <si>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</si>
  <si>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</si>
  <si>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</si>
  <si>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</si>
  <si>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</si>
  <si>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</si>
  <si>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</si>
  <si>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</si>
  <si>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</si>
  <si>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</si>
  <si>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</si>
  <si>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</si>
  <si>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</si>
  <si>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</si>
  <si>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</si>
  <si>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</si>
  <si>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</si>
  <si>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</si>
  <si>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</si>
  <si>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</si>
  <si>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</si>
  <si>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</si>
  <si>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</si>
  <si>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</si>
  <si>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</si>
  <si>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</si>
  <si>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</si>
  <si>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</si>
  <si>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</si>
  <si>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</si>
  <si>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</si>
  <si>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</si>
  <si>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</si>
  <si>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</si>
  <si>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</si>
  <si>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</si>
  <si>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</si>
  <si>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</si>
  <si>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</si>
  <si>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</si>
  <si>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</si>
  <si>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</si>
  <si>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</si>
  <si>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</si>
  <si>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</si>
  <si>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</si>
  <si>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</si>
  <si>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</si>
  <si>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</si>
  <si>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</si>
  <si>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</si>
  <si>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</si>
  <si>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</si>
  <si>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</si>
  <si>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</si>
  <si>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</si>
  <si>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</si>
  <si>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</si>
  <si>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</si>
  <si>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</si>
  <si>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</si>
  <si>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</si>
  <si>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</si>
  <si>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</si>
  <si>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</si>
  <si>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</si>
  <si>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</si>
  <si>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</si>
  <si>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</si>
  <si>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</si>
  <si>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</si>
  <si>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</si>
  <si>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</si>
  <si>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</si>
  <si>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</si>
  <si>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</si>
  <si>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</si>
  <si>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</si>
  <si>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</si>
  <si>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</si>
  <si>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</si>
  <si>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</si>
  <si>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</si>
  <si>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</si>
  <si>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</si>
  <si>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</si>
  <si>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</si>
  <si>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</si>
  <si>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</si>
  <si>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</si>
  <si>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</si>
  <si>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</si>
  <si>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</si>
  <si>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</si>
  <si>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</si>
  <si>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</si>
  <si>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</si>
  <si>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</si>
  <si>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</si>
  <si>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</si>
  <si>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</si>
  <si>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</si>
  <si>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</si>
  <si>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</si>
  <si>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</si>
  <si>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</si>
  <si>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</si>
  <si>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</si>
  <si>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</si>
  <si>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</si>
  <si>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</si>
  <si>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</si>
  <si>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</si>
  <si>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</si>
  <si>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</si>
  <si>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</si>
  <si>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(Спарк,эр-телеком,ростелеком,комстар,видикон)</t>
  </si>
  <si>
    <t>июля</t>
  </si>
  <si>
    <t>за   июль  2019 г.</t>
  </si>
  <si>
    <t>ост.на 01.08</t>
  </si>
  <si>
    <t>Гор.газ (тех.обслуживание и ремонт)</t>
  </si>
  <si>
    <t>смена ламп (2шт) п-д3</t>
  </si>
  <si>
    <t>лампа</t>
  </si>
  <si>
    <t>2шт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</si>
</sst>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7">
      <selection activeCell="M45" sqref="M45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7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132</v>
      </c>
      <c r="G4" s="8" t="s">
        <v>130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2.61</v>
      </c>
      <c r="M6" s="48">
        <f>L6*126.87*1.302</f>
        <v>431.1321714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:13" ht="12.75">
      <c r="A8" t="s">
        <v>90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3.73</v>
      </c>
      <c r="M13" s="48">
        <f t="shared" si="0"/>
        <v>616.1390802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12.5</v>
      </c>
      <c r="M17" s="48">
        <f t="shared" si="0"/>
        <v>2064.8092500000002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8">
        <f t="shared" si="0"/>
        <v>371.665665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126</v>
      </c>
      <c r="J20" s="20"/>
      <c r="K20" s="27" t="s">
        <v>57</v>
      </c>
      <c r="L20" s="28">
        <f>SUM(L6:L19)</f>
        <v>21.59</v>
      </c>
      <c r="M20" s="33">
        <f>SUM(M6:M19)</f>
        <v>3566.3385366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8">
        <f>0.02*7.1</f>
        <v>0.142</v>
      </c>
      <c r="M24" s="32">
        <f aca="true" t="shared" si="1" ref="M24:M39">L24*126.87*1.302*1.15</f>
        <v>26.974668041999994</v>
      </c>
    </row>
    <row r="25" spans="1:13" ht="12.75">
      <c r="A25" t="s">
        <v>106</v>
      </c>
      <c r="J25" s="20">
        <v>2</v>
      </c>
      <c r="K25" s="20"/>
      <c r="L25" s="48"/>
      <c r="M25" s="32">
        <f t="shared" si="1"/>
        <v>0</v>
      </c>
    </row>
    <row r="26" spans="1:13" ht="12.75">
      <c r="A26" t="s">
        <v>107</v>
      </c>
      <c r="J26" s="20">
        <v>3</v>
      </c>
      <c r="K26" s="20"/>
      <c r="L26" s="48"/>
      <c r="M26" s="32">
        <f t="shared" si="1"/>
        <v>0</v>
      </c>
    </row>
    <row r="27" spans="1:13" ht="12.75">
      <c r="A27" s="55" t="s">
        <v>108</v>
      </c>
      <c r="B27" s="55"/>
      <c r="C27" s="55"/>
      <c r="D27" s="55"/>
      <c r="E27" s="55"/>
      <c r="F27" s="55"/>
      <c r="G27" s="55"/>
      <c r="J27" s="20">
        <v>4</v>
      </c>
      <c r="K27" s="20"/>
      <c r="L27" s="42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>
        <v>10</v>
      </c>
      <c r="K33" s="20"/>
      <c r="L33" s="48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8"/>
      <c r="M34" s="32">
        <f t="shared" si="1"/>
        <v>0</v>
      </c>
    </row>
    <row r="35" spans="1:13" ht="12.75">
      <c r="A35" t="s">
        <v>4</v>
      </c>
      <c r="E35">
        <v>480</v>
      </c>
      <c r="F35" t="s">
        <v>65</v>
      </c>
      <c r="J35" s="20">
        <v>12</v>
      </c>
      <c r="K35" s="47"/>
      <c r="L35" s="25"/>
      <c r="M35" s="32">
        <f t="shared" si="1"/>
        <v>0</v>
      </c>
    </row>
    <row r="36" spans="10:13" ht="12.75">
      <c r="J36" s="20">
        <v>13</v>
      </c>
      <c r="K36" s="47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47"/>
      <c r="L37" s="25"/>
      <c r="M37" s="32">
        <f t="shared" si="1"/>
        <v>0</v>
      </c>
    </row>
    <row r="38" spans="10:13" ht="12.75">
      <c r="J38" s="20">
        <v>15</v>
      </c>
      <c r="K38" s="47"/>
      <c r="L38" s="25"/>
      <c r="M38" s="32">
        <f t="shared" si="1"/>
        <v>0</v>
      </c>
    </row>
    <row r="39" spans="1:13" ht="12.75">
      <c r="A39" s="2" t="s">
        <v>6</v>
      </c>
      <c r="F39" s="11">
        <v>54166.55</v>
      </c>
      <c r="J39" s="20">
        <v>16</v>
      </c>
      <c r="K39" s="47"/>
      <c r="L39" s="25"/>
      <c r="M39" s="32">
        <f t="shared" si="1"/>
        <v>0</v>
      </c>
    </row>
    <row r="40" spans="1:13" ht="12.75">
      <c r="A40" t="s">
        <v>7</v>
      </c>
      <c r="F40" s="5">
        <v>57610.87</v>
      </c>
      <c r="J40" s="20"/>
      <c r="K40" s="29" t="s">
        <v>57</v>
      </c>
      <c r="L40" s="28">
        <f>SUM(L24:L37)</f>
        <v>0.142</v>
      </c>
      <c r="M40" s="33">
        <f>SUM(M24:M39)</f>
        <v>26.974668041999994</v>
      </c>
    </row>
    <row r="41" spans="2:11" ht="12.75">
      <c r="B41" t="s">
        <v>8</v>
      </c>
      <c r="F41" s="9">
        <f>F40/F39</f>
        <v>1.0635875831117174</v>
      </c>
      <c r="K41" s="1" t="s">
        <v>61</v>
      </c>
    </row>
    <row r="42" spans="1:13" ht="12.75">
      <c r="A42" t="s">
        <v>131</v>
      </c>
      <c r="F42" s="5">
        <f>250+400+400+250+105</f>
        <v>1405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59015.87</v>
      </c>
      <c r="J43" s="23" t="s">
        <v>36</v>
      </c>
      <c r="K43" s="23" t="s">
        <v>37</v>
      </c>
      <c r="L43" s="23"/>
      <c r="M43" s="23" t="s">
        <v>63</v>
      </c>
    </row>
    <row r="44" spans="10:13" ht="12.75">
      <c r="J44" s="20">
        <v>1</v>
      </c>
      <c r="K44" s="20" t="s">
        <v>137</v>
      </c>
      <c r="L44" s="25" t="s">
        <v>138</v>
      </c>
      <c r="M44" s="25">
        <f>2*11.6</f>
        <v>23.2</v>
      </c>
    </row>
    <row r="45" spans="2:13" ht="12.75">
      <c r="B45" s="1" t="s">
        <v>10</v>
      </c>
      <c r="C45" s="1"/>
      <c r="J45" s="20">
        <v>2</v>
      </c>
      <c r="K45" s="20"/>
      <c r="L45" s="25"/>
      <c r="M45" s="25"/>
    </row>
    <row r="46" spans="10:13" ht="12.75">
      <c r="J46" s="20">
        <v>3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4</v>
      </c>
      <c r="K47" s="20"/>
      <c r="L47" s="25"/>
      <c r="M47" s="25"/>
    </row>
    <row r="48" spans="1:13" ht="12.75">
      <c r="A48" t="s">
        <v>12</v>
      </c>
      <c r="F48" s="11">
        <f>(5085+765)*1.302</f>
        <v>7616.7</v>
      </c>
      <c r="J48" s="20">
        <v>5</v>
      </c>
      <c r="K48" s="20"/>
      <c r="L48" s="25"/>
      <c r="M48" s="48"/>
    </row>
    <row r="49" spans="1:13" ht="12.75">
      <c r="A49" s="6" t="s">
        <v>15</v>
      </c>
      <c r="F49" s="5">
        <f>2980*1.202</f>
        <v>3581.96</v>
      </c>
      <c r="J49" s="20">
        <v>6</v>
      </c>
      <c r="K49" s="20"/>
      <c r="L49" s="25"/>
      <c r="M49" s="25"/>
    </row>
    <row r="50" spans="1:13" ht="12.75">
      <c r="A50" s="6" t="s">
        <v>82</v>
      </c>
      <c r="E50" s="5"/>
      <c r="F50" s="5">
        <f>E50*E32</f>
        <v>0</v>
      </c>
      <c r="J50" s="20">
        <v>7</v>
      </c>
      <c r="K50" s="20"/>
      <c r="L50" s="25"/>
      <c r="M50" s="25"/>
    </row>
    <row r="51" spans="1:13" ht="12.75">
      <c r="A51" s="4" t="s">
        <v>33</v>
      </c>
      <c r="F51" s="31">
        <f>F48+F49+F50</f>
        <v>11198.66</v>
      </c>
      <c r="J51" s="20">
        <v>8</v>
      </c>
      <c r="K51" s="20"/>
      <c r="L51" s="25"/>
      <c r="M51" s="25"/>
    </row>
    <row r="52" spans="1:13" ht="12.75">
      <c r="A52" s="4" t="s">
        <v>16</v>
      </c>
      <c r="J52" s="20">
        <v>9</v>
      </c>
      <c r="K52" s="20"/>
      <c r="L52" s="25"/>
      <c r="M52" s="25"/>
    </row>
    <row r="53" spans="1:13" ht="12.75">
      <c r="A53" t="s">
        <v>74</v>
      </c>
      <c r="C53" s="13"/>
      <c r="D53" s="46">
        <v>2.22</v>
      </c>
      <c r="E53" s="13" t="s">
        <v>14</v>
      </c>
      <c r="F53" s="11">
        <f>E32*D53</f>
        <v>7712.280000000001</v>
      </c>
      <c r="J53" s="20">
        <v>10</v>
      </c>
      <c r="K53" s="20"/>
      <c r="L53" s="25"/>
      <c r="M53" s="25"/>
    </row>
    <row r="54" spans="1:13" ht="12.75">
      <c r="A54" t="s">
        <v>78</v>
      </c>
      <c r="B54">
        <v>945.6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11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7712.280000000001</v>
      </c>
      <c r="J55" s="20">
        <v>12</v>
      </c>
      <c r="K55" s="20"/>
      <c r="L55" s="25"/>
      <c r="M55" s="25"/>
    </row>
    <row r="56" spans="1:13" ht="12.75">
      <c r="A56" s="4" t="s">
        <v>18</v>
      </c>
      <c r="B56" s="4"/>
      <c r="J56" s="20">
        <v>13</v>
      </c>
      <c r="K56" s="20"/>
      <c r="L56" s="25"/>
      <c r="M56" s="25"/>
    </row>
    <row r="57" spans="1:13" ht="12.75">
      <c r="A57" t="s">
        <v>19</v>
      </c>
      <c r="C57">
        <v>241830</v>
      </c>
      <c r="D57">
        <v>229360</v>
      </c>
      <c r="E57">
        <v>3474</v>
      </c>
      <c r="F57" s="34">
        <f>C57/D57*E57</f>
        <v>3662.8767875828394</v>
      </c>
      <c r="J57" s="20">
        <v>14</v>
      </c>
      <c r="K57" s="20"/>
      <c r="L57" s="25"/>
      <c r="M57" s="25"/>
    </row>
    <row r="58" spans="1:13" ht="12.75">
      <c r="A58" t="s">
        <v>20</v>
      </c>
      <c r="F58" s="34">
        <f>M20</f>
        <v>3566.3385366</v>
      </c>
      <c r="J58" s="20">
        <v>15</v>
      </c>
      <c r="K58" s="20"/>
      <c r="L58" s="25"/>
      <c r="M58" s="25"/>
    </row>
    <row r="59" spans="1:13" ht="12.75">
      <c r="A59" t="s">
        <v>21</v>
      </c>
      <c r="F59" s="11">
        <f>M40</f>
        <v>26.974668041999994</v>
      </c>
      <c r="J59" s="20">
        <v>16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>
        <v>17</v>
      </c>
      <c r="K60" s="20"/>
      <c r="L60" s="25"/>
      <c r="M60" s="25"/>
    </row>
    <row r="61" spans="1:13" ht="12.75">
      <c r="A61" t="s">
        <v>22</v>
      </c>
      <c r="F61" s="11">
        <f>M77</f>
        <v>23.2</v>
      </c>
      <c r="J61" s="20">
        <v>18</v>
      </c>
      <c r="K61" s="20"/>
      <c r="L61" s="25"/>
      <c r="M61" s="25"/>
    </row>
    <row r="62" spans="1:13" ht="12.75">
      <c r="A62" t="s">
        <v>23</v>
      </c>
      <c r="F62" s="5"/>
      <c r="J62" s="20">
        <v>19</v>
      </c>
      <c r="K62" s="20"/>
      <c r="L62" s="25"/>
      <c r="M62" s="25"/>
    </row>
    <row r="63" spans="1:13" ht="12.75">
      <c r="A63" t="s">
        <v>24</v>
      </c>
      <c r="F63" s="5"/>
      <c r="J63" s="20">
        <v>20</v>
      </c>
      <c r="K63" s="20"/>
      <c r="L63" s="25"/>
      <c r="M63" s="25"/>
    </row>
    <row r="64" spans="2:13" ht="12.75">
      <c r="B64">
        <v>3474</v>
      </c>
      <c r="C64" t="s">
        <v>13</v>
      </c>
      <c r="D64" s="11">
        <v>0.32</v>
      </c>
      <c r="E64" t="s">
        <v>14</v>
      </c>
      <c r="F64" s="11">
        <f>B64*D64</f>
        <v>1111.68</v>
      </c>
      <c r="J64" s="20">
        <v>21</v>
      </c>
      <c r="K64" s="20"/>
      <c r="L64" s="25"/>
      <c r="M64" s="25"/>
    </row>
    <row r="65" spans="1:13" ht="12.75">
      <c r="A65" s="61" t="s">
        <v>135</v>
      </c>
      <c r="B65" s="61"/>
      <c r="C65" s="61"/>
      <c r="D65" s="62"/>
      <c r="E65" s="61"/>
      <c r="F65" s="62">
        <v>14830</v>
      </c>
      <c r="J65" s="20">
        <v>22</v>
      </c>
      <c r="K65" s="20"/>
      <c r="L65" s="25"/>
      <c r="M65" s="25"/>
    </row>
    <row r="66" spans="1:13" ht="12.75">
      <c r="A66" s="53" t="s">
        <v>83</v>
      </c>
      <c r="B66" s="53"/>
      <c r="C66" s="53"/>
      <c r="D66" s="54">
        <v>0</v>
      </c>
      <c r="E66" s="53"/>
      <c r="F66" s="54">
        <f>D66*E32</f>
        <v>0</v>
      </c>
      <c r="J66" s="20">
        <v>23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23221.06999222484</v>
      </c>
      <c r="J67" s="20">
        <v>24</v>
      </c>
      <c r="K67" s="20"/>
      <c r="L67" s="25"/>
      <c r="M67" s="25"/>
    </row>
    <row r="68" spans="1:13" ht="12.75">
      <c r="A68" s="4" t="s">
        <v>26</v>
      </c>
      <c r="F68" s="5"/>
      <c r="J68" s="20">
        <v>25</v>
      </c>
      <c r="K68" s="20"/>
      <c r="L68" s="25"/>
      <c r="M68" s="25"/>
    </row>
    <row r="69" spans="1:13" ht="12.75">
      <c r="A69" t="s">
        <v>27</v>
      </c>
      <c r="B69">
        <v>3474</v>
      </c>
      <c r="C69" t="s">
        <v>65</v>
      </c>
      <c r="D69" s="5">
        <v>0.19</v>
      </c>
      <c r="E69" t="s">
        <v>14</v>
      </c>
      <c r="F69" s="11">
        <f>B69*D69</f>
        <v>660.0600000000001</v>
      </c>
      <c r="J69" s="20">
        <v>26</v>
      </c>
      <c r="K69" s="20"/>
      <c r="L69" s="25"/>
      <c r="M69" s="25"/>
    </row>
    <row r="70" spans="1:13" ht="12.75">
      <c r="A70" t="s">
        <v>28</v>
      </c>
      <c r="F70" s="5"/>
      <c r="J70" s="20">
        <v>27</v>
      </c>
      <c r="K70" s="20"/>
      <c r="L70" s="25"/>
      <c r="M70" s="25"/>
    </row>
    <row r="71" spans="1:13" ht="12.75">
      <c r="A71" s="7" t="s">
        <v>72</v>
      </c>
      <c r="F71" s="5"/>
      <c r="J71" s="20">
        <v>28</v>
      </c>
      <c r="K71" s="20"/>
      <c r="L71" s="25"/>
      <c r="M71" s="25"/>
    </row>
    <row r="72" spans="2:13" ht="12.75">
      <c r="B72">
        <v>3474</v>
      </c>
      <c r="C72" t="s">
        <v>13</v>
      </c>
      <c r="D72" s="11">
        <v>1.08</v>
      </c>
      <c r="E72" t="s">
        <v>14</v>
      </c>
      <c r="F72" s="11">
        <f>B72*D72</f>
        <v>3751.92</v>
      </c>
      <c r="J72" s="20">
        <v>29</v>
      </c>
      <c r="K72" s="20"/>
      <c r="L72" s="25"/>
      <c r="M72" s="25"/>
    </row>
    <row r="73" spans="1:13" ht="12.75">
      <c r="A73" s="4" t="s">
        <v>29</v>
      </c>
      <c r="F73" s="31">
        <f>F69+F72</f>
        <v>4411.9800000000005</v>
      </c>
      <c r="J73" s="20">
        <v>30</v>
      </c>
      <c r="K73" s="20"/>
      <c r="L73" s="25"/>
      <c r="M73" s="25"/>
    </row>
    <row r="74" spans="1:13" ht="12.75">
      <c r="A74" s="4" t="s">
        <v>30</v>
      </c>
      <c r="J74" s="20">
        <v>31</v>
      </c>
      <c r="K74" s="20"/>
      <c r="L74" s="25"/>
      <c r="M74" s="25"/>
    </row>
    <row r="75" spans="1:13" ht="12.75">
      <c r="A75" s="7" t="s">
        <v>73</v>
      </c>
      <c r="B75" s="7"/>
      <c r="C75" s="7"/>
      <c r="D75" s="7"/>
      <c r="E75" s="7"/>
      <c r="F75" s="7"/>
      <c r="J75" s="20">
        <v>32</v>
      </c>
      <c r="K75" s="20"/>
      <c r="L75" s="25"/>
      <c r="M75" s="25"/>
    </row>
    <row r="76" spans="2:13" ht="12.75">
      <c r="B76">
        <v>3474</v>
      </c>
      <c r="C76" t="s">
        <v>13</v>
      </c>
      <c r="D76" s="11">
        <v>2.8</v>
      </c>
      <c r="E76" t="s">
        <v>14</v>
      </c>
      <c r="F76" s="11">
        <f>B76*D76</f>
        <v>9727.199999999999</v>
      </c>
      <c r="J76" s="20">
        <v>33</v>
      </c>
      <c r="K76" s="20"/>
      <c r="L76" s="25"/>
      <c r="M76" s="25"/>
    </row>
    <row r="77" spans="1:13" ht="12.75">
      <c r="A77" s="4" t="s">
        <v>31</v>
      </c>
      <c r="F77" s="8">
        <f>SUM(F76)</f>
        <v>9727.199999999999</v>
      </c>
      <c r="J77" s="20"/>
      <c r="K77" s="20"/>
      <c r="L77" s="30" t="s">
        <v>64</v>
      </c>
      <c r="M77" s="33">
        <f>SUM(M44:M76)</f>
        <v>23.2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56271.18999222484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3263.7290195490405</v>
      </c>
    </row>
    <row r="81" spans="1:6" ht="12.75">
      <c r="A81" s="1"/>
      <c r="B81" s="35" t="s">
        <v>127</v>
      </c>
      <c r="C81" s="35"/>
      <c r="D81" s="1"/>
      <c r="E81" s="59"/>
      <c r="F81" s="60">
        <v>2760</v>
      </c>
    </row>
    <row r="82" spans="1:6" ht="12.75">
      <c r="A82" s="1"/>
      <c r="B82" s="35" t="s">
        <v>128</v>
      </c>
      <c r="C82" s="35"/>
      <c r="D82" s="1"/>
      <c r="E82" s="59"/>
      <c r="F82" s="60">
        <v>390.82</v>
      </c>
    </row>
    <row r="83" spans="1:6" ht="12.75">
      <c r="A83" s="1"/>
      <c r="B83" s="35" t="s">
        <v>129</v>
      </c>
      <c r="C83" s="35"/>
      <c r="D83" s="1"/>
      <c r="E83" s="59"/>
      <c r="F83" s="60">
        <v>2038.38</v>
      </c>
    </row>
    <row r="84" spans="1:9" ht="13.5">
      <c r="A84" s="12" t="s">
        <v>34</v>
      </c>
      <c r="B84" s="12"/>
      <c r="C84" s="12"/>
      <c r="D84" s="12"/>
      <c r="E84" s="12"/>
      <c r="F84" s="43">
        <f>F79+F80+F81+F82+F83</f>
        <v>64724.11901177388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134</v>
      </c>
    </row>
    <row r="86" spans="1:6" ht="12.75">
      <c r="A86" s="13"/>
      <c r="B86" s="38">
        <v>43647</v>
      </c>
      <c r="C86" s="39">
        <v>-534409</v>
      </c>
      <c r="D86" s="44">
        <f>F43</f>
        <v>59015.87</v>
      </c>
      <c r="E86" s="44">
        <f>F84</f>
        <v>64724.11901177388</v>
      </c>
      <c r="F86" s="45">
        <f>C86+D86-E86</f>
        <v>-540117.2490117738</v>
      </c>
    </row>
    <row r="88" spans="1:6" ht="13.5" thickBot="1">
      <c r="A88" t="s">
        <v>111</v>
      </c>
      <c r="C88" s="56">
        <v>43647</v>
      </c>
      <c r="D88" s="8" t="s">
        <v>112</v>
      </c>
      <c r="E88" s="56">
        <v>43677</v>
      </c>
      <c r="F88" t="s">
        <v>113</v>
      </c>
    </row>
    <row r="89" spans="1:7" ht="13.5" thickBot="1">
      <c r="A89" t="s">
        <v>114</v>
      </c>
      <c r="F89" s="57">
        <f>E86</f>
        <v>64724.11901177388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2017-08-21T12:54:29Z</cp:lastPrinted>
  <dcterms:created xsi:type="dcterms:W3CDTF">2008-08-18T07:30:19Z</dcterms:created>
  <dcterms:modified xsi:type="dcterms:W3CDTF">2019-09-25T10:25:10Z</dcterms:modified>
  <cp:category/>
  <cp:version/>
  <cp:contentType/>
  <cp:contentStatus/>
</cp:coreProperties>
</file>